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2026\EJERCICIO 2026\MAYO 2026\"/>
    </mc:Choice>
  </mc:AlternateContent>
  <bookViews>
    <workbookView xWindow="-105" yWindow="-105" windowWidth="23250" windowHeight="1245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9" i="1" l="1"/>
  <c r="I65" i="1"/>
  <c r="I64" i="1"/>
  <c r="I61" i="1"/>
  <c r="I50" i="1"/>
  <c r="I44" i="1"/>
  <c r="I36" i="1"/>
  <c r="I35" i="1"/>
  <c r="I33" i="1"/>
  <c r="I20" i="1"/>
  <c r="I19" i="1"/>
  <c r="I14" i="1"/>
  <c r="I11" i="1"/>
  <c r="I10" i="1"/>
  <c r="I9" i="1"/>
  <c r="C69" i="1" l="1"/>
  <c r="C68" i="1"/>
  <c r="C67" i="1"/>
  <c r="C66"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B69" i="1"/>
  <c r="B68" i="1"/>
  <c r="B67" i="1"/>
  <c r="B66"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A67" i="1"/>
  <c r="A69" i="1" s="1"/>
  <c r="A40" i="1"/>
  <c r="A41" i="1" s="1"/>
  <c r="A42" i="1" s="1"/>
  <c r="A43" i="1" s="1"/>
  <c r="A44" i="1" s="1"/>
  <c r="A45" i="1" s="1"/>
  <c r="A46" i="1" s="1"/>
  <c r="A47" i="1" s="1"/>
  <c r="A48" i="1" s="1"/>
  <c r="A39" i="1"/>
  <c r="A38" i="1"/>
  <c r="A37" i="1"/>
  <c r="A36" i="1"/>
  <c r="A35" i="1"/>
  <c r="A34" i="1"/>
  <c r="A33" i="1"/>
  <c r="A32" i="1"/>
  <c r="A31" i="1"/>
  <c r="A29" i="1"/>
  <c r="A28" i="1"/>
  <c r="A27" i="1"/>
  <c r="A26" i="1"/>
  <c r="A25" i="1"/>
  <c r="A24" i="1"/>
  <c r="A23" i="1"/>
  <c r="A11" i="1"/>
  <c r="A10" i="1"/>
  <c r="A9" i="1"/>
  <c r="A30" i="1" s="1"/>
  <c r="A49" i="1" l="1"/>
  <c r="A51" i="1" s="1"/>
  <c r="A50" i="1"/>
  <c r="A52" i="1" s="1"/>
  <c r="A56" i="1" s="1"/>
  <c r="A60" i="1" s="1"/>
  <c r="A64" i="1" s="1"/>
  <c r="A68" i="1" s="1"/>
  <c r="Q9" i="1"/>
  <c r="Q10" i="1" l="1"/>
  <c r="Q11" i="1" s="1"/>
  <c r="Q12" i="1" s="1"/>
  <c r="Q13" i="1" s="1"/>
  <c r="Q14" i="1" s="1"/>
  <c r="Q15" i="1" s="1"/>
  <c r="Q16" i="1" s="1"/>
  <c r="Q17" i="1" s="1"/>
  <c r="A53" i="1"/>
  <c r="A57" i="1" s="1"/>
  <c r="A61" i="1" s="1"/>
  <c r="A55" i="1"/>
  <c r="A59" i="1" s="1"/>
  <c r="A63" i="1" s="1"/>
  <c r="A54" i="1"/>
  <c r="A58" i="1" s="1"/>
  <c r="A62" i="1" s="1"/>
  <c r="J74" i="1"/>
  <c r="K74" i="1"/>
  <c r="L74" i="1"/>
  <c r="M74" i="1"/>
  <c r="Q18" i="1" l="1"/>
  <c r="Q19" i="1" s="1"/>
  <c r="Q20" i="1" s="1"/>
  <c r="Q21" i="1" s="1"/>
  <c r="Q22" i="1" s="1"/>
  <c r="Q23" i="1" s="1"/>
  <c r="Q24" i="1" s="1"/>
  <c r="Q25" i="1" s="1"/>
  <c r="Q26" i="1" s="1"/>
  <c r="Q27" i="1" s="1"/>
  <c r="Q28" i="1" s="1"/>
  <c r="Q29" i="1" s="1"/>
  <c r="Q30" i="1" s="1"/>
  <c r="Q31" i="1" s="1"/>
  <c r="Q32" i="1" s="1"/>
  <c r="Q33" i="1" s="1"/>
  <c r="Q34" i="1" s="1"/>
  <c r="I74" i="1"/>
  <c r="H74" i="1"/>
  <c r="Q35" i="1" l="1"/>
  <c r="Q36" i="1" s="1"/>
  <c r="Q37" i="1" s="1"/>
  <c r="Q38" i="1" l="1"/>
  <c r="Q39" i="1" s="1"/>
  <c r="Q40" i="1" s="1"/>
  <c r="Q41" i="1" l="1"/>
  <c r="Q42" i="1" s="1"/>
  <c r="Q43" i="1" s="1"/>
  <c r="Q44" i="1" s="1"/>
  <c r="Q45" i="1" s="1"/>
  <c r="Q46" i="1" s="1"/>
  <c r="Q47" i="1" s="1"/>
  <c r="Q48" i="1" s="1"/>
  <c r="Q49" i="1" s="1"/>
  <c r="Q50" i="1" s="1"/>
  <c r="Q51" i="1" s="1"/>
  <c r="Q52" i="1" s="1"/>
  <c r="Q53" i="1" l="1"/>
  <c r="Q54" i="1" s="1"/>
  <c r="Q55" i="1" s="1"/>
  <c r="Q56" i="1" s="1"/>
  <c r="Q57" i="1" s="1"/>
  <c r="Q58" i="1" s="1"/>
  <c r="Q59" i="1" s="1"/>
  <c r="Q60" i="1" s="1"/>
  <c r="Q61" i="1" s="1"/>
  <c r="Q62" i="1" s="1"/>
  <c r="Q63" i="1" s="1"/>
  <c r="Q64" i="1" s="1"/>
  <c r="Q66" i="1" l="1"/>
  <c r="Q67" i="1" s="1"/>
  <c r="Q68" i="1" s="1"/>
  <c r="Q69" i="1" s="1"/>
  <c r="Q70" i="1" s="1"/>
  <c r="Q71" i="1" s="1"/>
  <c r="Q65" i="1"/>
</calcChain>
</file>

<file path=xl/sharedStrings.xml><?xml version="1.0" encoding="utf-8"?>
<sst xmlns="http://schemas.openxmlformats.org/spreadsheetml/2006/main" count="315" uniqueCount="116">
  <si>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</si>
  <si>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</si>
  <si>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</si>
  <si>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</si>
  <si>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</si>
  <si>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</si>
  <si>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</si>
  <si>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</si>
  <si>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</si>
  <si>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</si>
  <si>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</si>
  <si>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</si>
  <si>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</si>
  <si>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</si>
  <si>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</si>
  <si>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</si>
  <si>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</si>
  <si>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</si>
  <si>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</si>
  <si>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</si>
  <si>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</si>
  <si>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</si>
  <si>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</si>
  <si>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</si>
  <si>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</si>
  <si>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</si>
  <si>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</si>
  <si>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</si>
  <si>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</si>
  <si>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</si>
  <si>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</si>
  <si>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</si>
  <si>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</si>
  <si>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</si>
  <si>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</si>
  <si>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</si>
  <si>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</si>
  <si>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</si>
  <si>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</si>
  <si>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</si>
  <si>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</si>
  <si>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</si>
  <si>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</si>
  <si>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</si>
  <si>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</si>
  <si>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</si>
  <si>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</si>
  <si>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</si>
  <si>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</si>
  <si>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</si>
  <si>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</si>
  <si>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PRESIDENCIA-DIRECCION-CONTABILIDAD</t>
  </si>
  <si>
    <t>SUELDO BASE</t>
  </si>
  <si>
    <t>HONORARIOS ASIMILABLES A SALARIOS</t>
  </si>
  <si>
    <t>SUELDOS BASE AL PERSONAL EVENTUAL</t>
  </si>
  <si>
    <t>PRIMA VACACIONAL</t>
  </si>
  <si>
    <t>GRATIFICACION DE FIN DE AÑO</t>
  </si>
  <si>
    <t>REMUNERACIONES POR HORAS EXTRAORDINARIAS</t>
  </si>
  <si>
    <t>COMPENSACIONES</t>
  </si>
  <si>
    <t>INDEMNIZACIONES</t>
  </si>
  <si>
    <t>MATERIALES, UTILES Y EQUIPOS MENORES DE OFICINA</t>
  </si>
  <si>
    <t>MATERIALES Y UTILES DE IMPRESIÓN Y REPRODUCCION</t>
  </si>
  <si>
    <t>MATERIALES, UTILES Y EQUIPOS MENORES DE TECNOLOGÍA DE LA INFORMACIÓN Y COMUNICACIONES</t>
  </si>
  <si>
    <t>MATERIAL IMPRESO E INFORMACIÓN DIGITAL</t>
  </si>
  <si>
    <t>MATERIAL DE LIMPIEZA</t>
  </si>
  <si>
    <t>UTENSILIOS PARA EL SERVICIO DE ALIMENTACION</t>
  </si>
  <si>
    <t>PRODUCTOS MINERALES NO METALICOS</t>
  </si>
  <si>
    <t>CEMENTO Y PRODUCTOS DE CONCRETO</t>
  </si>
  <si>
    <t>CAL, YESO Y PRODUCTOS DE YESO</t>
  </si>
  <si>
    <t>MADERA Y PRODUCTOS DE MADERA</t>
  </si>
  <si>
    <t>VIDRIO Y PRODUCTOS DE VIDRIO</t>
  </si>
  <si>
    <t>MATERIAL ELECTRICO Y ELECTRONICO</t>
  </si>
  <si>
    <t>ARTICULOS METALICOS PARA LA CONSTRUCCION</t>
  </si>
  <si>
    <t>MATERIALES COMPLEMENTARIOS</t>
  </si>
  <si>
    <t>OTROS MATERIALES Y ARTICULOS DE CONSTRUCCION Y REPARACION</t>
  </si>
  <si>
    <t>MEDICINAS Y PRODUCTOS FARMACEUTICOS</t>
  </si>
  <si>
    <t>MATERIALES, ACCESORIOS Y SUMINISTROS MÉDICOS</t>
  </si>
  <si>
    <t>FIBRAS SINTETICAS, HULES, PLASTICOS Y DERIVADOS</t>
  </si>
  <si>
    <t>COMBUSTIBLE, LUBRICANTES Y ADITIVOS</t>
  </si>
  <si>
    <t>VESTUARIO Y UNIFORMES</t>
  </si>
  <si>
    <t>PRENDAS DE SEGURIDAD Y PROTECCIÓN PERSONAL</t>
  </si>
  <si>
    <t>HERRAMIENTAS MENORES</t>
  </si>
  <si>
    <t>REFACCIONES Y ACCESORIOS MENORES DE EDIFICIOS</t>
  </si>
  <si>
    <t>REFACCIONES  Y ACCESORIOS MENORES DE MOBILIARIO Y EQUIPO DE ADMINISTRACIÓN, EDUCACIONAL Y RECREATIVO</t>
  </si>
  <si>
    <t>REFACCIONES Y ACCESORIOS MENORES DE EQUIPO DE COMPUTO Y TECNOLOGÍAS DE LA INFORMACIÓN</t>
  </si>
  <si>
    <t>REFACCIONES Y ACCESORIOS MENORES DE EQUIPO DE TRANSPORTE</t>
  </si>
  <si>
    <t>REFACCIONES Y ACCESORIOS MENORES OTROS BIENES MUEBLES</t>
  </si>
  <si>
    <t>ENERGIA ELECTRICA</t>
  </si>
  <si>
    <t>SERVICIO DE INTERNET, REDES Y PROCESAMIENTO DE INFORMACIÓN</t>
  </si>
  <si>
    <t>SERVICIOS POSTALES</t>
  </si>
  <si>
    <t>ARRENDAMIENTO DE MOBILIARIO Y EQUIPO DE ADMINISTRACIÓN, EDUCACIONAL Y RECREATIVO</t>
  </si>
  <si>
    <t>SERVICIOS FINANCIEROS Y BANCARIOS</t>
  </si>
  <si>
    <t>SEGURO DE BIENES PATRIMONIALES</t>
  </si>
  <si>
    <t>CONSERVACIÓN Y MANTENIMIENTO MENOR DE INMUEBLES</t>
  </si>
  <si>
    <t>INSTALACIÓN, REPARACIÓN Y MANTENIMIENTO DE MOBILIARIO Y EQUIPO DE ADMINISTRACIÓN, EDUCACIONAL Y RECREATIVO</t>
  </si>
  <si>
    <t>INSTALACIÓN, REPARACIÓN Y MANTENIMIENTO DE EQUIPO DE CÓMPUTO Y TECNOLOGIAS DE LA INFORMACIÓN</t>
  </si>
  <si>
    <t>INSTALACIÓN, REPARACIÓN Y MANTENIMIENTO DE EQUIPO INSTRUMENTAL MÉDICO Y DE LABORATORIO</t>
  </si>
  <si>
    <t>REPARACIÓN Y MANTENIMIENTO DE EQUIPO DE TRANSPORTE TERRESTRE</t>
  </si>
  <si>
    <t>SERVICIOS DE JARDINERIA Y FUMIGACI´´ON</t>
  </si>
  <si>
    <t>DIFUSIÓN POR RADIO, TELEVISIÓN Y OTROS MEDIOS DE MENSAJES SOBRE PROGRAMAS Y ACTIVIDADES GUBERNAMENTALES</t>
  </si>
  <si>
    <t>SERVICIOS DE IMPRESIÓN Y REPRODUCCIÓN</t>
  </si>
  <si>
    <t>SERVICIO DE CREACIÓN Y DIFUSIÓN DE CONTENIDO EXCLUSIVAMENTE  A TRAVÉS DE INTERNET</t>
  </si>
  <si>
    <t>VIÁTICOS EN EL PAÍS</t>
  </si>
  <si>
    <t>GASTOS DE CEREMONIAL</t>
  </si>
  <si>
    <t>GASTOS DE ORDEN SOCIAL Y CULTURAL</t>
  </si>
  <si>
    <t>PENAS, MULTS, ACCESORIOS Y ACTUALIZACIONES</t>
  </si>
  <si>
    <t>AYUDAS SOCIALES</t>
  </si>
  <si>
    <t>EQUIPO DE COMPUTO Y DE TECNOLOGIAS DE LA INFORMACIÓN</t>
  </si>
  <si>
    <t>NO SE GENERO INFORMACION</t>
  </si>
  <si>
    <t>https://www.bienestarparatufamiliadiftanlajas.gob.mx/r/D.3.4.pdf</t>
  </si>
  <si>
    <t>PRODUCTOS ALIMENTICIOS PARA PERSONAS</t>
  </si>
  <si>
    <t>IMPUESTOS Y DERECHOS</t>
  </si>
  <si>
    <t>AYUDAS SOCIALES A INSTITUCIONES DE ENSEÑANZA</t>
  </si>
  <si>
    <t>ACTA DE JUNTA DE GOBIERNO</t>
  </si>
  <si>
    <t>MATERIALES DE OFICINA Y ESTANTERIA</t>
  </si>
  <si>
    <t>AYUDAS SOCIALES A INSTITUCIONES SIN FINES DE LUCRO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</si>
</sst>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applyFill="1" applyBorder="1"/>
    <xf numFmtId="44" fontId="0" fillId="0" borderId="0" xfId="1" applyFont="1"/>
    <xf numFmtId="0" fontId="0" fillId="0" borderId="0" xfId="0"/>
    <xf numFmtId="14" fontId="0" fillId="0" borderId="0" xfId="0" applyNumberFormat="1" applyAlignment="1">
      <alignment horizontal="center"/>
    </xf>
    <xf numFmtId="44" fontId="0" fillId="0" borderId="0" xfId="0" applyNumberFormat="1"/>
    <xf numFmtId="0" fontId="0" fillId="0" borderId="0" xfId="0"/>
    <xf numFmtId="44" fontId="4" fillId="0" borderId="0" xfId="0" applyNumberFormat="1" applyFont="1" applyFill="1"/>
    <xf numFmtId="0" fontId="0" fillId="0" borderId="0" xfId="0"/>
    <xf numFmtId="4" fontId="0" fillId="0" borderId="0" xfId="0" applyNumberFormat="1" applyFill="1"/>
    <xf numFmtId="0" fontId="0" fillId="0" borderId="0" xfId="0" applyFill="1"/>
    <xf numFmtId="44" fontId="0" fillId="0" borderId="0" xfId="1" applyFont="1" applyFill="1"/>
    <xf numFmtId="44" fontId="0" fillId="0" borderId="0" xfId="1" applyFont="1"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tabSelected="1" topLeftCell="J2" workbookViewId="0">
      <selection activeCell="Q9" sqref="Q9"/>
    </sheetView>
  </sheetViews>
  <sheetFormatPr baseColWidth="10" defaultColWidth="9.140625" defaultRowHeight="15" x14ac:dyDescent="0.25"/>
  <cols>
    <col min="1" max="6" width="28.42578125" bestFit="1" customWidth="1"/>
    <col min="7" max="7" width="114" hidden="1" customWidth="1"/>
    <col min="8" max="18" width="28.42578125" bestFit="1" customWidth="1"/>
  </cols>
  <sheetData>
    <row r="1" spans="1:18" hidden="1" x14ac:dyDescent="0.25">
      <c r="A1" t="s">
        <v>0</v>
      </c>
    </row>
    <row r="2" spans="1:18" x14ac:dyDescent="0.25">
      <c r="A2" s="18" t="s">
        <v>1</v>
      </c>
      <c r="B2" s="19"/>
      <c r="C2" s="19"/>
      <c r="D2" s="18" t="s">
        <v>2</v>
      </c>
      <c r="E2" s="19"/>
      <c r="F2" s="19"/>
      <c r="G2" s="18" t="s">
        <v>3</v>
      </c>
      <c r="H2" s="19"/>
      <c r="I2" s="19"/>
    </row>
    <row r="3" spans="1:18" x14ac:dyDescent="0.25">
      <c r="A3" s="20" t="s">
        <v>4</v>
      </c>
      <c r="B3" s="19"/>
      <c r="C3" s="19"/>
      <c r="D3" s="20" t="s">
        <v>5</v>
      </c>
      <c r="E3" s="19"/>
      <c r="F3" s="19"/>
      <c r="G3" s="20" t="s">
        <v>6</v>
      </c>
      <c r="H3" s="19"/>
      <c r="I3" s="1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8" t="s">
        <v>32</v>
      </c>
      <c r="B6" s="19"/>
      <c r="C6" s="19"/>
      <c r="D6" s="19"/>
      <c r="E6" s="19"/>
      <c r="F6" s="19"/>
      <c r="G6" s="19"/>
      <c r="H6" s="19"/>
      <c r="I6" s="19"/>
      <c r="J6" s="19"/>
      <c r="K6" s="19"/>
      <c r="L6" s="19"/>
      <c r="M6" s="19"/>
      <c r="N6" s="19"/>
      <c r="O6" s="19"/>
      <c r="P6" s="19"/>
      <c r="Q6" s="19"/>
      <c r="R6" s="19"/>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7">
        <v>46143</v>
      </c>
      <c r="C8" s="7">
        <v>46173</v>
      </c>
      <c r="D8">
        <v>1100</v>
      </c>
      <c r="E8">
        <v>1130</v>
      </c>
      <c r="F8" s="16">
        <v>1131</v>
      </c>
      <c r="G8" s="3" t="s">
        <v>52</v>
      </c>
      <c r="H8" s="14">
        <v>4360773.12</v>
      </c>
      <c r="I8" s="14">
        <v>0</v>
      </c>
      <c r="J8" s="12">
        <v>662100.41</v>
      </c>
      <c r="K8" s="12">
        <v>662100.41</v>
      </c>
      <c r="L8" s="12">
        <v>662100.41</v>
      </c>
      <c r="M8" s="12">
        <v>662100.41</v>
      </c>
      <c r="N8" s="17" t="s">
        <v>113</v>
      </c>
      <c r="O8" s="17" t="s">
        <v>109</v>
      </c>
      <c r="P8" s="17" t="s">
        <v>51</v>
      </c>
      <c r="Q8" s="7">
        <v>46173</v>
      </c>
    </row>
    <row r="9" spans="1:18" x14ac:dyDescent="0.25">
      <c r="A9">
        <f>A8</f>
        <v>2026</v>
      </c>
      <c r="B9" s="7">
        <f>B8</f>
        <v>46143</v>
      </c>
      <c r="C9" s="7">
        <f>C8</f>
        <v>46173</v>
      </c>
      <c r="D9">
        <v>1200</v>
      </c>
      <c r="E9">
        <v>1210</v>
      </c>
      <c r="F9" s="16">
        <v>1211</v>
      </c>
      <c r="G9" s="3" t="s">
        <v>53</v>
      </c>
      <c r="H9" s="14">
        <v>50000</v>
      </c>
      <c r="I9" s="14">
        <f>H9-30000</f>
        <v>20000</v>
      </c>
      <c r="J9" s="13">
        <v>0</v>
      </c>
      <c r="K9" s="13">
        <v>0</v>
      </c>
      <c r="L9" s="13">
        <v>0</v>
      </c>
      <c r="M9" s="13">
        <v>0</v>
      </c>
      <c r="N9" s="2" t="s">
        <v>113</v>
      </c>
      <c r="O9" s="2" t="s">
        <v>109</v>
      </c>
      <c r="P9" s="2" t="s">
        <v>51</v>
      </c>
      <c r="Q9" s="7">
        <f>Q8</f>
        <v>46173</v>
      </c>
    </row>
    <row r="10" spans="1:18" x14ac:dyDescent="0.25">
      <c r="A10">
        <f>A8</f>
        <v>2026</v>
      </c>
      <c r="B10" s="7">
        <f>B8</f>
        <v>46143</v>
      </c>
      <c r="C10" s="7">
        <f>C8</f>
        <v>46173</v>
      </c>
      <c r="D10">
        <v>1200</v>
      </c>
      <c r="E10">
        <v>1220</v>
      </c>
      <c r="F10" s="16">
        <v>1221</v>
      </c>
      <c r="G10" s="4" t="s">
        <v>54</v>
      </c>
      <c r="H10" s="14">
        <v>30000</v>
      </c>
      <c r="I10" s="14">
        <f>30000-10000</f>
        <v>20000</v>
      </c>
      <c r="J10" s="14">
        <v>4000</v>
      </c>
      <c r="K10" s="14">
        <v>4000</v>
      </c>
      <c r="L10" s="14">
        <v>4000</v>
      </c>
      <c r="M10" s="14">
        <v>4000</v>
      </c>
      <c r="N10" s="17" t="s">
        <v>113</v>
      </c>
      <c r="O10" s="17" t="s">
        <v>109</v>
      </c>
      <c r="P10" s="17" t="s">
        <v>51</v>
      </c>
      <c r="Q10" s="7">
        <f>Q9</f>
        <v>46173</v>
      </c>
    </row>
    <row r="11" spans="1:18" x14ac:dyDescent="0.25">
      <c r="A11">
        <f>A8</f>
        <v>2026</v>
      </c>
      <c r="B11" s="7">
        <f>B8</f>
        <v>46143</v>
      </c>
      <c r="C11" s="7">
        <f>C8</f>
        <v>46173</v>
      </c>
      <c r="D11">
        <v>1300</v>
      </c>
      <c r="E11">
        <v>1320</v>
      </c>
      <c r="F11" s="16">
        <v>1321</v>
      </c>
      <c r="G11" s="4" t="s">
        <v>55</v>
      </c>
      <c r="H11" s="14">
        <v>745078.45</v>
      </c>
      <c r="I11" s="14">
        <f>745078.45-10000</f>
        <v>735078.45</v>
      </c>
      <c r="J11" s="15">
        <v>0</v>
      </c>
      <c r="K11" s="15">
        <v>0</v>
      </c>
      <c r="L11" s="15">
        <v>0</v>
      </c>
      <c r="M11" s="15">
        <v>0</v>
      </c>
      <c r="N11" s="2" t="s">
        <v>108</v>
      </c>
      <c r="O11" s="2" t="s">
        <v>109</v>
      </c>
      <c r="P11" s="2" t="s">
        <v>51</v>
      </c>
      <c r="Q11" s="7">
        <f t="shared" ref="Q11:Q69" si="0">Q10</f>
        <v>46173</v>
      </c>
    </row>
    <row r="12" spans="1:18" x14ac:dyDescent="0.25">
      <c r="A12">
        <v>2026</v>
      </c>
      <c r="B12" s="7">
        <f>B8</f>
        <v>46143</v>
      </c>
      <c r="C12" s="7">
        <f>C8</f>
        <v>46173</v>
      </c>
      <c r="D12">
        <v>1300</v>
      </c>
      <c r="E12">
        <v>1320</v>
      </c>
      <c r="F12" s="16"/>
      <c r="G12" s="4" t="s">
        <v>56</v>
      </c>
      <c r="H12" s="14"/>
      <c r="I12" s="14"/>
      <c r="J12" s="14"/>
      <c r="K12" s="14"/>
      <c r="L12" s="14"/>
      <c r="M12" s="14"/>
      <c r="N12" s="2" t="s">
        <v>108</v>
      </c>
      <c r="O12" s="2" t="s">
        <v>109</v>
      </c>
      <c r="P12" s="2" t="s">
        <v>51</v>
      </c>
      <c r="Q12" s="7">
        <f t="shared" si="0"/>
        <v>46173</v>
      </c>
    </row>
    <row r="13" spans="1:18" x14ac:dyDescent="0.25">
      <c r="A13">
        <v>2026</v>
      </c>
      <c r="B13" s="7">
        <f>B8</f>
        <v>46143</v>
      </c>
      <c r="C13" s="7">
        <f>C8</f>
        <v>46173</v>
      </c>
      <c r="D13">
        <v>1300</v>
      </c>
      <c r="E13">
        <v>1330</v>
      </c>
      <c r="F13" s="16">
        <v>1331</v>
      </c>
      <c r="G13" s="4" t="s">
        <v>57</v>
      </c>
      <c r="H13" s="14">
        <v>10000</v>
      </c>
      <c r="I13" s="14">
        <v>10000</v>
      </c>
      <c r="J13" s="14">
        <v>0</v>
      </c>
      <c r="K13" s="14">
        <v>0</v>
      </c>
      <c r="L13" s="14">
        <v>0</v>
      </c>
      <c r="M13" s="14">
        <v>0</v>
      </c>
      <c r="N13" s="2" t="s">
        <v>108</v>
      </c>
      <c r="O13" s="2" t="s">
        <v>109</v>
      </c>
      <c r="P13" s="2" t="s">
        <v>51</v>
      </c>
      <c r="Q13" s="7">
        <f t="shared" si="0"/>
        <v>46173</v>
      </c>
    </row>
    <row r="14" spans="1:18" x14ac:dyDescent="0.25">
      <c r="A14">
        <v>2026</v>
      </c>
      <c r="B14" s="7">
        <f>B8</f>
        <v>46143</v>
      </c>
      <c r="C14" s="7">
        <f>C8</f>
        <v>46173</v>
      </c>
      <c r="D14">
        <v>1300</v>
      </c>
      <c r="E14">
        <v>1340</v>
      </c>
      <c r="F14" s="16">
        <v>1341</v>
      </c>
      <c r="G14" s="4" t="s">
        <v>58</v>
      </c>
      <c r="H14" s="14">
        <v>50000</v>
      </c>
      <c r="I14" s="14">
        <f>50000-20000</f>
        <v>30000</v>
      </c>
      <c r="J14" s="14">
        <v>0</v>
      </c>
      <c r="K14" s="14">
        <v>0</v>
      </c>
      <c r="L14" s="14">
        <v>0</v>
      </c>
      <c r="M14" s="14">
        <v>0</v>
      </c>
      <c r="N14" s="2" t="s">
        <v>108</v>
      </c>
      <c r="O14" s="2" t="s">
        <v>109</v>
      </c>
      <c r="P14" s="2" t="s">
        <v>51</v>
      </c>
      <c r="Q14" s="7">
        <f t="shared" si="0"/>
        <v>46173</v>
      </c>
    </row>
    <row r="15" spans="1:18" x14ac:dyDescent="0.25">
      <c r="A15">
        <v>2026</v>
      </c>
      <c r="B15" s="7">
        <f>B8</f>
        <v>46143</v>
      </c>
      <c r="C15" s="7">
        <f>C8</f>
        <v>46173</v>
      </c>
      <c r="D15">
        <v>1500</v>
      </c>
      <c r="E15">
        <v>1520</v>
      </c>
      <c r="F15" s="16">
        <v>1521</v>
      </c>
      <c r="G15" s="4" t="s">
        <v>59</v>
      </c>
      <c r="H15" s="14">
        <v>100000</v>
      </c>
      <c r="I15" s="14">
        <v>100000</v>
      </c>
      <c r="J15" s="14">
        <v>4053.62</v>
      </c>
      <c r="K15" s="14">
        <v>4053.62</v>
      </c>
      <c r="L15" s="14">
        <v>4053.62</v>
      </c>
      <c r="M15" s="14">
        <v>4053.62</v>
      </c>
      <c r="N15" s="2" t="s">
        <v>113</v>
      </c>
      <c r="O15" s="2" t="s">
        <v>109</v>
      </c>
      <c r="P15" s="2" t="s">
        <v>51</v>
      </c>
      <c r="Q15" s="7">
        <f t="shared" si="0"/>
        <v>46173</v>
      </c>
    </row>
    <row r="16" spans="1:18" x14ac:dyDescent="0.25">
      <c r="A16">
        <v>2026</v>
      </c>
      <c r="B16" s="7">
        <f>B8</f>
        <v>46143</v>
      </c>
      <c r="C16" s="7">
        <f>C8</f>
        <v>46173</v>
      </c>
      <c r="D16">
        <v>2100</v>
      </c>
      <c r="E16">
        <v>2110</v>
      </c>
      <c r="F16" s="16">
        <v>2111</v>
      </c>
      <c r="G16" s="4" t="s">
        <v>60</v>
      </c>
      <c r="H16" s="14">
        <v>180000</v>
      </c>
      <c r="I16" s="14">
        <v>180000</v>
      </c>
      <c r="J16" s="14">
        <v>60683.9</v>
      </c>
      <c r="K16" s="14">
        <v>60683.9</v>
      </c>
      <c r="L16" s="14">
        <v>51798.21</v>
      </c>
      <c r="M16" s="14">
        <v>51798.21</v>
      </c>
      <c r="N16" s="2" t="s">
        <v>113</v>
      </c>
      <c r="O16" s="2" t="s">
        <v>109</v>
      </c>
      <c r="P16" s="2" t="s">
        <v>51</v>
      </c>
      <c r="Q16" s="7">
        <f t="shared" si="0"/>
        <v>46173</v>
      </c>
    </row>
    <row r="17" spans="1:17" x14ac:dyDescent="0.25">
      <c r="A17">
        <v>2026</v>
      </c>
      <c r="B17" s="7">
        <f>B8</f>
        <v>46143</v>
      </c>
      <c r="C17" s="7">
        <f>C8</f>
        <v>46173</v>
      </c>
      <c r="D17">
        <v>2100</v>
      </c>
      <c r="E17">
        <v>2120</v>
      </c>
      <c r="F17" s="16">
        <v>2121</v>
      </c>
      <c r="G17" s="4" t="s">
        <v>61</v>
      </c>
      <c r="H17" s="14">
        <v>30000</v>
      </c>
      <c r="I17" s="14">
        <v>30000</v>
      </c>
      <c r="J17" s="14">
        <v>15766.6</v>
      </c>
      <c r="K17" s="14">
        <v>15766.6</v>
      </c>
      <c r="L17" s="14">
        <v>14988.6</v>
      </c>
      <c r="M17" s="14">
        <v>14988.6</v>
      </c>
      <c r="N17" s="2" t="s">
        <v>108</v>
      </c>
      <c r="O17" s="2" t="s">
        <v>109</v>
      </c>
      <c r="P17" s="2" t="s">
        <v>51</v>
      </c>
      <c r="Q17" s="7">
        <f t="shared" si="0"/>
        <v>46173</v>
      </c>
    </row>
    <row r="18" spans="1:17" x14ac:dyDescent="0.25">
      <c r="A18">
        <v>2026</v>
      </c>
      <c r="B18" s="7">
        <f>B8</f>
        <v>46143</v>
      </c>
      <c r="C18" s="7">
        <f>C8</f>
        <v>46173</v>
      </c>
      <c r="D18">
        <v>2100</v>
      </c>
      <c r="E18">
        <v>2140</v>
      </c>
      <c r="F18" s="16">
        <v>2141</v>
      </c>
      <c r="G18" s="4" t="s">
        <v>62</v>
      </c>
      <c r="H18" s="14">
        <v>30000</v>
      </c>
      <c r="I18" s="14">
        <v>30000</v>
      </c>
      <c r="J18" s="14">
        <v>17719.59</v>
      </c>
      <c r="K18" s="14">
        <v>17719.59</v>
      </c>
      <c r="L18" s="14">
        <v>17719.59</v>
      </c>
      <c r="M18" s="14">
        <v>17719.59</v>
      </c>
      <c r="N18" s="17" t="s">
        <v>113</v>
      </c>
      <c r="O18" s="17" t="s">
        <v>109</v>
      </c>
      <c r="P18" s="17" t="s">
        <v>51</v>
      </c>
      <c r="Q18" s="7">
        <f>Q17</f>
        <v>46173</v>
      </c>
    </row>
    <row r="19" spans="1:17" x14ac:dyDescent="0.25">
      <c r="A19">
        <v>2026</v>
      </c>
      <c r="B19" s="7">
        <f>B8</f>
        <v>46143</v>
      </c>
      <c r="C19" s="7">
        <f>C8</f>
        <v>46173</v>
      </c>
      <c r="D19">
        <v>2100</v>
      </c>
      <c r="E19">
        <v>2150</v>
      </c>
      <c r="F19" s="16">
        <v>2151</v>
      </c>
      <c r="G19" s="4" t="s">
        <v>63</v>
      </c>
      <c r="H19" s="14">
        <v>100000</v>
      </c>
      <c r="I19" s="14">
        <f>100000-20000</f>
        <v>80000</v>
      </c>
      <c r="J19" s="14">
        <v>0</v>
      </c>
      <c r="K19" s="14">
        <v>0</v>
      </c>
      <c r="L19" s="14">
        <v>0</v>
      </c>
      <c r="M19" s="14">
        <v>0</v>
      </c>
      <c r="N19" s="2" t="s">
        <v>113</v>
      </c>
      <c r="O19" s="2" t="s">
        <v>109</v>
      </c>
      <c r="P19" s="2" t="s">
        <v>51</v>
      </c>
      <c r="Q19" s="7">
        <f t="shared" si="0"/>
        <v>46173</v>
      </c>
    </row>
    <row r="20" spans="1:17" x14ac:dyDescent="0.25">
      <c r="A20" s="2">
        <v>2026</v>
      </c>
      <c r="B20" s="7">
        <f>B8</f>
        <v>46143</v>
      </c>
      <c r="C20" s="7">
        <f>C8</f>
        <v>46173</v>
      </c>
      <c r="D20">
        <v>2100</v>
      </c>
      <c r="E20">
        <v>2160</v>
      </c>
      <c r="F20" s="16">
        <v>2161</v>
      </c>
      <c r="G20" s="4" t="s">
        <v>64</v>
      </c>
      <c r="H20" s="14">
        <v>60000</v>
      </c>
      <c r="I20" s="14">
        <f>60000-10000</f>
        <v>50000</v>
      </c>
      <c r="J20" s="14">
        <v>1525</v>
      </c>
      <c r="K20" s="14">
        <v>1525</v>
      </c>
      <c r="L20" s="14">
        <v>0</v>
      </c>
      <c r="M20" s="14">
        <v>0</v>
      </c>
      <c r="N20" s="2" t="s">
        <v>113</v>
      </c>
      <c r="O20" s="2" t="s">
        <v>109</v>
      </c>
      <c r="P20" s="2" t="s">
        <v>51</v>
      </c>
      <c r="Q20" s="7">
        <f t="shared" si="0"/>
        <v>46173</v>
      </c>
    </row>
    <row r="21" spans="1:17" x14ac:dyDescent="0.25">
      <c r="A21" s="2">
        <v>2026</v>
      </c>
      <c r="B21" s="7">
        <f>B8</f>
        <v>46143</v>
      </c>
      <c r="C21" s="7">
        <f>C8</f>
        <v>46173</v>
      </c>
      <c r="D21">
        <v>2200</v>
      </c>
      <c r="E21">
        <v>2210</v>
      </c>
      <c r="F21" s="16">
        <v>2211</v>
      </c>
      <c r="G21" s="4" t="s">
        <v>110</v>
      </c>
      <c r="H21" s="14">
        <v>10000</v>
      </c>
      <c r="I21" s="14">
        <v>10000</v>
      </c>
      <c r="J21" s="14">
        <v>0</v>
      </c>
      <c r="K21" s="14">
        <v>0</v>
      </c>
      <c r="L21" s="14">
        <v>0</v>
      </c>
      <c r="M21" s="14">
        <v>0</v>
      </c>
      <c r="N21" s="2" t="s">
        <v>108</v>
      </c>
      <c r="O21" s="2" t="s">
        <v>109</v>
      </c>
      <c r="P21" s="2" t="s">
        <v>51</v>
      </c>
      <c r="Q21" s="7">
        <f t="shared" si="0"/>
        <v>46173</v>
      </c>
    </row>
    <row r="22" spans="1:17" x14ac:dyDescent="0.25">
      <c r="A22" s="2">
        <v>2026</v>
      </c>
      <c r="B22" s="7">
        <f>B8</f>
        <v>46143</v>
      </c>
      <c r="C22" s="7">
        <f>C8</f>
        <v>46173</v>
      </c>
      <c r="D22">
        <v>2200</v>
      </c>
      <c r="E22">
        <v>2230</v>
      </c>
      <c r="F22" s="16">
        <v>2231</v>
      </c>
      <c r="G22" s="4" t="s">
        <v>65</v>
      </c>
      <c r="H22" s="14">
        <v>3000</v>
      </c>
      <c r="I22" s="14">
        <v>3000</v>
      </c>
      <c r="J22" s="14">
        <v>0</v>
      </c>
      <c r="K22" s="14">
        <v>0</v>
      </c>
      <c r="L22" s="14">
        <v>0</v>
      </c>
      <c r="M22" s="14">
        <v>0</v>
      </c>
      <c r="N22" s="2" t="s">
        <v>113</v>
      </c>
      <c r="O22" s="2" t="s">
        <v>109</v>
      </c>
      <c r="P22" s="2" t="s">
        <v>51</v>
      </c>
      <c r="Q22" s="7">
        <f t="shared" si="0"/>
        <v>46173</v>
      </c>
    </row>
    <row r="23" spans="1:17" x14ac:dyDescent="0.25">
      <c r="A23" s="2">
        <f>A8</f>
        <v>2026</v>
      </c>
      <c r="B23" s="7">
        <f>B8</f>
        <v>46143</v>
      </c>
      <c r="C23" s="7">
        <f>C8</f>
        <v>46173</v>
      </c>
      <c r="D23">
        <v>2400</v>
      </c>
      <c r="E23">
        <v>2410</v>
      </c>
      <c r="F23" s="16">
        <v>2411</v>
      </c>
      <c r="G23" s="4" t="s">
        <v>66</v>
      </c>
      <c r="H23" s="14">
        <v>5000</v>
      </c>
      <c r="I23" s="14">
        <v>5000</v>
      </c>
      <c r="J23" s="14">
        <v>0</v>
      </c>
      <c r="K23" s="14">
        <v>0</v>
      </c>
      <c r="L23" s="14">
        <v>0</v>
      </c>
      <c r="M23" s="14">
        <v>0</v>
      </c>
      <c r="N23" s="2" t="s">
        <v>108</v>
      </c>
      <c r="O23" s="2" t="s">
        <v>109</v>
      </c>
      <c r="P23" s="2" t="s">
        <v>51</v>
      </c>
      <c r="Q23" s="7">
        <f t="shared" si="0"/>
        <v>46173</v>
      </c>
    </row>
    <row r="24" spans="1:17" x14ac:dyDescent="0.25">
      <c r="A24" s="2">
        <f>A8</f>
        <v>2026</v>
      </c>
      <c r="B24" s="7">
        <f>B8</f>
        <v>46143</v>
      </c>
      <c r="C24" s="7">
        <f>C8</f>
        <v>46173</v>
      </c>
      <c r="D24">
        <v>2400</v>
      </c>
      <c r="E24">
        <v>2420</v>
      </c>
      <c r="F24" s="16">
        <v>2421</v>
      </c>
      <c r="G24" s="4" t="s">
        <v>67</v>
      </c>
      <c r="H24" s="14">
        <v>8000</v>
      </c>
      <c r="I24" s="14">
        <v>8000</v>
      </c>
      <c r="J24" s="14">
        <v>0</v>
      </c>
      <c r="K24" s="14">
        <v>0</v>
      </c>
      <c r="L24" s="14">
        <v>0</v>
      </c>
      <c r="M24" s="14">
        <v>0</v>
      </c>
      <c r="N24" s="2" t="s">
        <v>108</v>
      </c>
      <c r="O24" s="2" t="s">
        <v>109</v>
      </c>
      <c r="P24" s="2" t="s">
        <v>51</v>
      </c>
      <c r="Q24" s="7">
        <f t="shared" si="0"/>
        <v>46173</v>
      </c>
    </row>
    <row r="25" spans="1:17" x14ac:dyDescent="0.25">
      <c r="A25" s="2">
        <f>A8</f>
        <v>2026</v>
      </c>
      <c r="B25" s="7">
        <f>B8</f>
        <v>46143</v>
      </c>
      <c r="C25" s="7">
        <f>C8</f>
        <v>46173</v>
      </c>
      <c r="D25">
        <v>2400</v>
      </c>
      <c r="E25">
        <v>2430</v>
      </c>
      <c r="F25" s="16">
        <v>2431</v>
      </c>
      <c r="G25" s="4" t="s">
        <v>68</v>
      </c>
      <c r="H25" s="14">
        <v>1000</v>
      </c>
      <c r="I25" s="14">
        <v>1000</v>
      </c>
      <c r="J25" s="14">
        <v>0</v>
      </c>
      <c r="K25" s="14">
        <v>0</v>
      </c>
      <c r="L25" s="14">
        <v>0</v>
      </c>
      <c r="M25" s="14">
        <v>0</v>
      </c>
      <c r="N25" s="2" t="s">
        <v>108</v>
      </c>
      <c r="O25" s="2" t="s">
        <v>109</v>
      </c>
      <c r="P25" s="2" t="s">
        <v>51</v>
      </c>
      <c r="Q25" s="7">
        <f t="shared" si="0"/>
        <v>46173</v>
      </c>
    </row>
    <row r="26" spans="1:17" x14ac:dyDescent="0.25">
      <c r="A26" s="2">
        <f>A8</f>
        <v>2026</v>
      </c>
      <c r="B26" s="7">
        <f>B8</f>
        <v>46143</v>
      </c>
      <c r="C26" s="7">
        <f>C8</f>
        <v>46173</v>
      </c>
      <c r="D26">
        <v>2400</v>
      </c>
      <c r="E26">
        <v>2440</v>
      </c>
      <c r="F26" s="16">
        <v>2441</v>
      </c>
      <c r="G26" s="4" t="s">
        <v>69</v>
      </c>
      <c r="H26" s="14">
        <v>10000</v>
      </c>
      <c r="I26" s="14">
        <v>10000</v>
      </c>
      <c r="J26" s="14">
        <v>0</v>
      </c>
      <c r="K26" s="14">
        <v>0</v>
      </c>
      <c r="L26" s="14">
        <v>0</v>
      </c>
      <c r="M26" s="14">
        <v>0</v>
      </c>
      <c r="N26" s="2" t="s">
        <v>108</v>
      </c>
      <c r="O26" s="2" t="s">
        <v>109</v>
      </c>
      <c r="P26" s="2" t="s">
        <v>51</v>
      </c>
      <c r="Q26" s="7">
        <f t="shared" si="0"/>
        <v>46173</v>
      </c>
    </row>
    <row r="27" spans="1:17" x14ac:dyDescent="0.25">
      <c r="A27" s="2">
        <f>A8</f>
        <v>2026</v>
      </c>
      <c r="B27" s="7">
        <f>B8</f>
        <v>46143</v>
      </c>
      <c r="C27" s="7">
        <f>C8</f>
        <v>46173</v>
      </c>
      <c r="D27">
        <v>2400</v>
      </c>
      <c r="E27">
        <v>2450</v>
      </c>
      <c r="F27" s="16">
        <v>2451</v>
      </c>
      <c r="G27" s="4" t="s">
        <v>70</v>
      </c>
      <c r="H27" s="14">
        <v>1000</v>
      </c>
      <c r="I27" s="14">
        <v>1000</v>
      </c>
      <c r="J27" s="14">
        <v>0</v>
      </c>
      <c r="K27" s="14">
        <v>0</v>
      </c>
      <c r="L27" s="14">
        <v>0</v>
      </c>
      <c r="M27" s="14">
        <v>0</v>
      </c>
      <c r="N27" s="2" t="s">
        <v>108</v>
      </c>
      <c r="O27" s="2" t="s">
        <v>109</v>
      </c>
      <c r="P27" s="2" t="s">
        <v>51</v>
      </c>
      <c r="Q27" s="7">
        <f t="shared" si="0"/>
        <v>46173</v>
      </c>
    </row>
    <row r="28" spans="1:17" x14ac:dyDescent="0.25">
      <c r="A28" s="2">
        <f>A8</f>
        <v>2026</v>
      </c>
      <c r="B28" s="7">
        <f>B8</f>
        <v>46143</v>
      </c>
      <c r="C28" s="7">
        <f>C8</f>
        <v>46173</v>
      </c>
      <c r="D28">
        <v>2400</v>
      </c>
      <c r="E28">
        <v>2460</v>
      </c>
      <c r="F28" s="16">
        <v>2461</v>
      </c>
      <c r="G28" s="4" t="s">
        <v>71</v>
      </c>
      <c r="H28" s="14">
        <v>25000</v>
      </c>
      <c r="I28" s="14">
        <v>25000</v>
      </c>
      <c r="J28" s="14">
        <v>1947.31</v>
      </c>
      <c r="K28" s="14">
        <v>1947.31</v>
      </c>
      <c r="L28" s="14">
        <v>0</v>
      </c>
      <c r="M28" s="14">
        <v>0</v>
      </c>
      <c r="N28" s="2" t="s">
        <v>108</v>
      </c>
      <c r="O28" s="2" t="s">
        <v>109</v>
      </c>
      <c r="P28" s="2" t="s">
        <v>51</v>
      </c>
      <c r="Q28" s="7">
        <f t="shared" si="0"/>
        <v>46173</v>
      </c>
    </row>
    <row r="29" spans="1:17" x14ac:dyDescent="0.25">
      <c r="A29" s="2">
        <f>A8</f>
        <v>2026</v>
      </c>
      <c r="B29" s="7">
        <f>B8</f>
        <v>46143</v>
      </c>
      <c r="C29" s="7">
        <f>C8</f>
        <v>46173</v>
      </c>
      <c r="D29">
        <v>2400</v>
      </c>
      <c r="E29">
        <v>2470</v>
      </c>
      <c r="F29" s="16">
        <v>2471</v>
      </c>
      <c r="G29" s="4" t="s">
        <v>72</v>
      </c>
      <c r="H29" s="14">
        <v>10000</v>
      </c>
      <c r="I29" s="14">
        <v>10000</v>
      </c>
      <c r="J29" s="14">
        <v>0</v>
      </c>
      <c r="K29" s="14">
        <v>0</v>
      </c>
      <c r="L29" s="14">
        <v>0</v>
      </c>
      <c r="M29" s="14">
        <v>0</v>
      </c>
      <c r="N29" s="2" t="s">
        <v>108</v>
      </c>
      <c r="O29" s="2" t="s">
        <v>109</v>
      </c>
      <c r="P29" s="2" t="s">
        <v>51</v>
      </c>
      <c r="Q29" s="7">
        <f t="shared" si="0"/>
        <v>46173</v>
      </c>
    </row>
    <row r="30" spans="1:17" x14ac:dyDescent="0.25">
      <c r="A30" s="2">
        <f>A9</f>
        <v>2026</v>
      </c>
      <c r="B30" s="7">
        <f>B8</f>
        <v>46143</v>
      </c>
      <c r="C30" s="7">
        <f>C8</f>
        <v>46173</v>
      </c>
      <c r="D30">
        <v>2400</v>
      </c>
      <c r="E30">
        <v>2480</v>
      </c>
      <c r="F30" s="16">
        <v>2481</v>
      </c>
      <c r="G30" s="4" t="s">
        <v>73</v>
      </c>
      <c r="H30" s="14">
        <v>10000</v>
      </c>
      <c r="I30" s="14">
        <v>10000</v>
      </c>
      <c r="J30" s="14">
        <v>0</v>
      </c>
      <c r="K30" s="14">
        <v>0</v>
      </c>
      <c r="L30" s="14">
        <v>0</v>
      </c>
      <c r="M30" s="14">
        <v>0</v>
      </c>
      <c r="N30" s="2" t="s">
        <v>108</v>
      </c>
      <c r="O30" s="2" t="s">
        <v>109</v>
      </c>
      <c r="P30" s="2" t="s">
        <v>51</v>
      </c>
      <c r="Q30" s="7">
        <f t="shared" si="0"/>
        <v>46173</v>
      </c>
    </row>
    <row r="31" spans="1:17" x14ac:dyDescent="0.25">
      <c r="A31" s="2">
        <f>A8</f>
        <v>2026</v>
      </c>
      <c r="B31" s="7">
        <f>B8</f>
        <v>46143</v>
      </c>
      <c r="C31" s="7">
        <f>C8</f>
        <v>46173</v>
      </c>
      <c r="D31">
        <v>2400</v>
      </c>
      <c r="E31">
        <v>2490</v>
      </c>
      <c r="F31" s="16">
        <v>2491</v>
      </c>
      <c r="G31" s="4" t="s">
        <v>74</v>
      </c>
      <c r="H31" s="14">
        <v>5000</v>
      </c>
      <c r="I31" s="14">
        <v>5000</v>
      </c>
      <c r="J31" s="14">
        <v>55</v>
      </c>
      <c r="K31" s="14">
        <v>55</v>
      </c>
      <c r="L31" s="14">
        <v>0</v>
      </c>
      <c r="M31" s="14">
        <v>0</v>
      </c>
      <c r="N31" s="2" t="s">
        <v>108</v>
      </c>
      <c r="O31" s="2" t="s">
        <v>109</v>
      </c>
      <c r="P31" s="2" t="s">
        <v>51</v>
      </c>
      <c r="Q31" s="7">
        <f t="shared" si="0"/>
        <v>46173</v>
      </c>
    </row>
    <row r="32" spans="1:17" x14ac:dyDescent="0.25">
      <c r="A32" s="2">
        <f>A8</f>
        <v>2026</v>
      </c>
      <c r="B32" s="7">
        <f>B8</f>
        <v>46143</v>
      </c>
      <c r="C32" s="7">
        <f>C8</f>
        <v>46173</v>
      </c>
      <c r="D32">
        <v>2500</v>
      </c>
      <c r="E32">
        <v>2530</v>
      </c>
      <c r="F32" s="16">
        <v>2531</v>
      </c>
      <c r="G32" s="4" t="s">
        <v>75</v>
      </c>
      <c r="H32" s="14">
        <v>5000</v>
      </c>
      <c r="I32" s="14">
        <v>5000</v>
      </c>
      <c r="J32" s="14">
        <v>600</v>
      </c>
      <c r="K32" s="14">
        <v>600</v>
      </c>
      <c r="L32" s="14"/>
      <c r="M32" s="14"/>
      <c r="N32" s="2" t="s">
        <v>108</v>
      </c>
      <c r="O32" s="2" t="s">
        <v>109</v>
      </c>
      <c r="P32" s="2" t="s">
        <v>51</v>
      </c>
      <c r="Q32" s="7">
        <f t="shared" si="0"/>
        <v>46173</v>
      </c>
    </row>
    <row r="33" spans="1:17" x14ac:dyDescent="0.25">
      <c r="A33" s="2">
        <f>A8</f>
        <v>2026</v>
      </c>
      <c r="B33" s="7">
        <f>B8</f>
        <v>46143</v>
      </c>
      <c r="C33" s="7">
        <f>C8</f>
        <v>46173</v>
      </c>
      <c r="D33">
        <v>2500</v>
      </c>
      <c r="E33">
        <v>2540</v>
      </c>
      <c r="F33" s="16">
        <v>2541</v>
      </c>
      <c r="G33" s="4" t="s">
        <v>76</v>
      </c>
      <c r="H33" s="14">
        <v>40000</v>
      </c>
      <c r="I33" s="14">
        <f>40000-15000</f>
        <v>25000</v>
      </c>
      <c r="J33" s="14">
        <v>4457.12</v>
      </c>
      <c r="K33" s="14">
        <v>4457.12</v>
      </c>
      <c r="L33" s="14">
        <v>1216</v>
      </c>
      <c r="M33" s="14">
        <v>1216</v>
      </c>
      <c r="N33" s="2" t="s">
        <v>113</v>
      </c>
      <c r="O33" s="2" t="s">
        <v>109</v>
      </c>
      <c r="P33" s="2" t="s">
        <v>51</v>
      </c>
      <c r="Q33" s="7">
        <f t="shared" si="0"/>
        <v>46173</v>
      </c>
    </row>
    <row r="34" spans="1:17" x14ac:dyDescent="0.25">
      <c r="A34" s="2">
        <f>A8</f>
        <v>2026</v>
      </c>
      <c r="B34" s="7">
        <f>B8</f>
        <v>46143</v>
      </c>
      <c r="C34" s="7">
        <f>C8</f>
        <v>46173</v>
      </c>
      <c r="D34">
        <v>2500</v>
      </c>
      <c r="E34">
        <v>2560</v>
      </c>
      <c r="F34" s="16">
        <v>2561</v>
      </c>
      <c r="G34" s="4" t="s">
        <v>77</v>
      </c>
      <c r="H34" s="14">
        <v>1000</v>
      </c>
      <c r="I34" s="14">
        <v>1000</v>
      </c>
      <c r="J34" s="14">
        <v>0</v>
      </c>
      <c r="K34" s="14">
        <v>0</v>
      </c>
      <c r="L34" s="14">
        <v>0</v>
      </c>
      <c r="M34" s="14">
        <v>0</v>
      </c>
      <c r="N34" s="2" t="s">
        <v>108</v>
      </c>
      <c r="O34" s="2" t="s">
        <v>109</v>
      </c>
      <c r="P34" s="2" t="s">
        <v>51</v>
      </c>
      <c r="Q34" s="7">
        <f t="shared" si="0"/>
        <v>46173</v>
      </c>
    </row>
    <row r="35" spans="1:17" x14ac:dyDescent="0.25">
      <c r="A35" s="2">
        <f>A8</f>
        <v>2026</v>
      </c>
      <c r="B35" s="7">
        <f>B8</f>
        <v>46143</v>
      </c>
      <c r="C35" s="7">
        <f>C8</f>
        <v>46173</v>
      </c>
      <c r="D35">
        <v>2600</v>
      </c>
      <c r="E35">
        <v>2610</v>
      </c>
      <c r="F35" s="16">
        <v>2611</v>
      </c>
      <c r="G35" s="4" t="s">
        <v>78</v>
      </c>
      <c r="H35" s="14">
        <v>120000</v>
      </c>
      <c r="I35" s="14">
        <f>120000-20000</f>
        <v>100000</v>
      </c>
      <c r="J35" s="14">
        <v>12651.21</v>
      </c>
      <c r="K35" s="14">
        <v>12651.21</v>
      </c>
      <c r="L35" s="14">
        <v>9180</v>
      </c>
      <c r="M35" s="14">
        <v>9180</v>
      </c>
      <c r="N35" s="17" t="s">
        <v>113</v>
      </c>
      <c r="O35" s="17" t="s">
        <v>109</v>
      </c>
      <c r="P35" s="17" t="s">
        <v>51</v>
      </c>
      <c r="Q35" s="7">
        <f>Q34</f>
        <v>46173</v>
      </c>
    </row>
    <row r="36" spans="1:17" x14ac:dyDescent="0.25">
      <c r="A36" s="2">
        <f>A8</f>
        <v>2026</v>
      </c>
      <c r="B36" s="7">
        <f>B8</f>
        <v>46143</v>
      </c>
      <c r="C36" s="7">
        <f>C8</f>
        <v>46173</v>
      </c>
      <c r="D36">
        <v>2700</v>
      </c>
      <c r="E36">
        <v>2710</v>
      </c>
      <c r="F36" s="16">
        <v>2711</v>
      </c>
      <c r="G36" s="4" t="s">
        <v>79</v>
      </c>
      <c r="H36" s="14">
        <v>25000</v>
      </c>
      <c r="I36" s="14">
        <f>25000-5000</f>
        <v>20000</v>
      </c>
      <c r="J36" s="14">
        <v>0</v>
      </c>
      <c r="K36" s="14">
        <v>0</v>
      </c>
      <c r="L36" s="14">
        <v>0</v>
      </c>
      <c r="M36" s="14">
        <v>0</v>
      </c>
      <c r="N36" s="2" t="s">
        <v>108</v>
      </c>
      <c r="O36" s="2" t="s">
        <v>109</v>
      </c>
      <c r="P36" s="2" t="s">
        <v>51</v>
      </c>
      <c r="Q36" s="7">
        <f t="shared" si="0"/>
        <v>46173</v>
      </c>
    </row>
    <row r="37" spans="1:17" x14ac:dyDescent="0.25">
      <c r="A37" s="2">
        <f>A8</f>
        <v>2026</v>
      </c>
      <c r="B37" s="7">
        <f>B8</f>
        <v>46143</v>
      </c>
      <c r="C37" s="7">
        <f>C8</f>
        <v>46173</v>
      </c>
      <c r="D37">
        <v>2700</v>
      </c>
      <c r="E37">
        <v>2720</v>
      </c>
      <c r="F37" s="16">
        <v>2721</v>
      </c>
      <c r="G37" s="4" t="s">
        <v>80</v>
      </c>
      <c r="H37" s="14">
        <v>5000</v>
      </c>
      <c r="I37" s="14">
        <v>5000</v>
      </c>
      <c r="J37" s="14">
        <v>0</v>
      </c>
      <c r="K37" s="14">
        <v>0</v>
      </c>
      <c r="L37" s="14">
        <v>0</v>
      </c>
      <c r="M37" s="14">
        <v>0</v>
      </c>
      <c r="N37" s="2" t="s">
        <v>108</v>
      </c>
      <c r="O37" s="2" t="s">
        <v>109</v>
      </c>
      <c r="P37" s="2" t="s">
        <v>51</v>
      </c>
      <c r="Q37" s="7">
        <f t="shared" si="0"/>
        <v>46173</v>
      </c>
    </row>
    <row r="38" spans="1:17" x14ac:dyDescent="0.25">
      <c r="A38" s="2">
        <f>A8</f>
        <v>2026</v>
      </c>
      <c r="B38" s="7">
        <f>B8</f>
        <v>46143</v>
      </c>
      <c r="C38" s="7">
        <f>C8</f>
        <v>46173</v>
      </c>
      <c r="D38">
        <v>2900</v>
      </c>
      <c r="E38">
        <v>2910</v>
      </c>
      <c r="F38" s="16">
        <v>2911</v>
      </c>
      <c r="G38" s="4" t="s">
        <v>81</v>
      </c>
      <c r="H38" s="14">
        <v>20000</v>
      </c>
      <c r="I38" s="14">
        <v>20000</v>
      </c>
      <c r="J38" s="14">
        <v>4726.25</v>
      </c>
      <c r="K38" s="14">
        <v>4726.25</v>
      </c>
      <c r="L38" s="14">
        <v>3847.5</v>
      </c>
      <c r="M38" s="14">
        <v>3847.5</v>
      </c>
      <c r="N38" s="17" t="s">
        <v>113</v>
      </c>
      <c r="O38" s="17" t="s">
        <v>109</v>
      </c>
      <c r="P38" s="17" t="s">
        <v>51</v>
      </c>
      <c r="Q38" s="7">
        <f>Q37</f>
        <v>46173</v>
      </c>
    </row>
    <row r="39" spans="1:17" x14ac:dyDescent="0.25">
      <c r="A39" s="2">
        <f>A8</f>
        <v>2026</v>
      </c>
      <c r="B39" s="7">
        <f>B8</f>
        <v>46143</v>
      </c>
      <c r="C39" s="7">
        <f>C8</f>
        <v>46173</v>
      </c>
      <c r="D39">
        <v>2900</v>
      </c>
      <c r="E39">
        <v>2920</v>
      </c>
      <c r="F39" s="16">
        <v>2921</v>
      </c>
      <c r="G39" s="4" t="s">
        <v>82</v>
      </c>
      <c r="H39" s="14">
        <v>20000</v>
      </c>
      <c r="I39" s="14">
        <v>20000</v>
      </c>
      <c r="J39" s="14">
        <v>0</v>
      </c>
      <c r="K39" s="14">
        <v>0</v>
      </c>
      <c r="L39" s="14">
        <v>0</v>
      </c>
      <c r="M39" s="14">
        <v>0</v>
      </c>
      <c r="N39" s="2" t="s">
        <v>108</v>
      </c>
      <c r="O39" s="2" t="s">
        <v>109</v>
      </c>
      <c r="P39" s="2" t="s">
        <v>51</v>
      </c>
      <c r="Q39" s="7">
        <f t="shared" si="0"/>
        <v>46173</v>
      </c>
    </row>
    <row r="40" spans="1:17" x14ac:dyDescent="0.25">
      <c r="A40" s="2">
        <f>A8</f>
        <v>2026</v>
      </c>
      <c r="B40" s="7">
        <f>B8</f>
        <v>46143</v>
      </c>
      <c r="C40" s="7">
        <f>C8</f>
        <v>46173</v>
      </c>
      <c r="D40">
        <v>2900</v>
      </c>
      <c r="E40">
        <v>2930</v>
      </c>
      <c r="F40" s="16">
        <v>2931</v>
      </c>
      <c r="G40" s="4" t="s">
        <v>83</v>
      </c>
      <c r="H40" s="14">
        <v>15000</v>
      </c>
      <c r="I40" s="14">
        <v>15000</v>
      </c>
      <c r="J40" s="14">
        <v>0</v>
      </c>
      <c r="K40" s="14">
        <v>0</v>
      </c>
      <c r="L40" s="14">
        <v>0</v>
      </c>
      <c r="M40" s="14">
        <v>0</v>
      </c>
      <c r="N40" s="2" t="s">
        <v>108</v>
      </c>
      <c r="O40" s="2" t="s">
        <v>109</v>
      </c>
      <c r="P40" s="2" t="s">
        <v>51</v>
      </c>
      <c r="Q40" s="7">
        <f t="shared" si="0"/>
        <v>46173</v>
      </c>
    </row>
    <row r="41" spans="1:17" x14ac:dyDescent="0.25">
      <c r="A41" s="2">
        <f t="shared" ref="A41:A49" si="1">A40</f>
        <v>2026</v>
      </c>
      <c r="B41" s="7">
        <f>B8</f>
        <v>46143</v>
      </c>
      <c r="C41" s="7">
        <f>C8</f>
        <v>46173</v>
      </c>
      <c r="D41">
        <v>2900</v>
      </c>
      <c r="E41">
        <v>2940</v>
      </c>
      <c r="F41" s="16">
        <v>2941</v>
      </c>
      <c r="G41" s="4" t="s">
        <v>84</v>
      </c>
      <c r="H41" s="14">
        <v>15000</v>
      </c>
      <c r="I41" s="14">
        <v>15000</v>
      </c>
      <c r="J41" s="14">
        <v>3000</v>
      </c>
      <c r="K41" s="14">
        <v>3000</v>
      </c>
      <c r="L41" s="14">
        <v>3000</v>
      </c>
      <c r="M41" s="14">
        <v>3000</v>
      </c>
      <c r="N41" s="17" t="s">
        <v>113</v>
      </c>
      <c r="O41" s="17" t="s">
        <v>109</v>
      </c>
      <c r="P41" s="17" t="s">
        <v>51</v>
      </c>
      <c r="Q41" s="7">
        <f>Q40</f>
        <v>46173</v>
      </c>
    </row>
    <row r="42" spans="1:17" x14ac:dyDescent="0.25">
      <c r="A42" s="2">
        <f t="shared" si="1"/>
        <v>2026</v>
      </c>
      <c r="B42" s="7">
        <f>B8</f>
        <v>46143</v>
      </c>
      <c r="C42" s="7">
        <f>C8</f>
        <v>46173</v>
      </c>
      <c r="D42">
        <v>2900</v>
      </c>
      <c r="E42">
        <v>2960</v>
      </c>
      <c r="F42" s="16">
        <v>2961</v>
      </c>
      <c r="G42" s="4" t="s">
        <v>85</v>
      </c>
      <c r="H42" s="14">
        <v>100000</v>
      </c>
      <c r="I42" s="14">
        <v>100000</v>
      </c>
      <c r="J42" s="14">
        <v>27530.91</v>
      </c>
      <c r="K42" s="14">
        <v>27530.91</v>
      </c>
      <c r="L42" s="14">
        <v>16897.5</v>
      </c>
      <c r="M42" s="14">
        <v>16897.5</v>
      </c>
      <c r="N42" s="2" t="s">
        <v>113</v>
      </c>
      <c r="O42" s="2" t="s">
        <v>109</v>
      </c>
      <c r="P42" s="2" t="s">
        <v>51</v>
      </c>
      <c r="Q42" s="7">
        <f t="shared" si="0"/>
        <v>46173</v>
      </c>
    </row>
    <row r="43" spans="1:17" x14ac:dyDescent="0.25">
      <c r="A43" s="2">
        <f t="shared" si="1"/>
        <v>2026</v>
      </c>
      <c r="B43" s="7">
        <f>B8</f>
        <v>46143</v>
      </c>
      <c r="C43" s="7">
        <f>C8</f>
        <v>46173</v>
      </c>
      <c r="D43">
        <v>2900</v>
      </c>
      <c r="E43">
        <v>2990</v>
      </c>
      <c r="F43" s="16">
        <v>2991</v>
      </c>
      <c r="G43" s="4" t="s">
        <v>86</v>
      </c>
      <c r="H43" s="14">
        <v>5000</v>
      </c>
      <c r="I43" s="14">
        <v>5000</v>
      </c>
      <c r="J43" s="14">
        <v>0</v>
      </c>
      <c r="K43" s="14">
        <v>0</v>
      </c>
      <c r="L43" s="14">
        <v>0</v>
      </c>
      <c r="M43" s="14">
        <v>0</v>
      </c>
      <c r="N43" s="2" t="s">
        <v>108</v>
      </c>
      <c r="O43" s="2" t="s">
        <v>109</v>
      </c>
      <c r="P43" s="2" t="s">
        <v>51</v>
      </c>
      <c r="Q43" s="7">
        <f t="shared" si="0"/>
        <v>46173</v>
      </c>
    </row>
    <row r="44" spans="1:17" x14ac:dyDescent="0.25">
      <c r="A44" s="2">
        <f t="shared" si="1"/>
        <v>2026</v>
      </c>
      <c r="B44" s="7">
        <f>B8</f>
        <v>46143</v>
      </c>
      <c r="C44" s="7">
        <f>C8</f>
        <v>46173</v>
      </c>
      <c r="D44">
        <v>3100</v>
      </c>
      <c r="E44">
        <v>3110</v>
      </c>
      <c r="F44" s="16">
        <v>3111</v>
      </c>
      <c r="G44" s="4" t="s">
        <v>87</v>
      </c>
      <c r="H44" s="14">
        <v>150000</v>
      </c>
      <c r="I44" s="14">
        <f>H44-10000</f>
        <v>140000</v>
      </c>
      <c r="J44" s="14">
        <v>12869</v>
      </c>
      <c r="K44" s="14">
        <v>12869</v>
      </c>
      <c r="L44" s="14">
        <v>12869</v>
      </c>
      <c r="M44" s="14">
        <v>12869</v>
      </c>
      <c r="N44" s="2" t="s">
        <v>113</v>
      </c>
      <c r="O44" s="2" t="s">
        <v>109</v>
      </c>
      <c r="P44" s="2" t="s">
        <v>51</v>
      </c>
      <c r="Q44" s="7">
        <f t="shared" si="0"/>
        <v>46173</v>
      </c>
    </row>
    <row r="45" spans="1:17" x14ac:dyDescent="0.25">
      <c r="A45" s="2">
        <f t="shared" si="1"/>
        <v>2026</v>
      </c>
      <c r="B45" s="7">
        <f>B8</f>
        <v>46143</v>
      </c>
      <c r="C45" s="7">
        <f>C8</f>
        <v>46173</v>
      </c>
      <c r="D45">
        <v>3100</v>
      </c>
      <c r="E45">
        <v>3170</v>
      </c>
      <c r="F45" s="16">
        <v>3171</v>
      </c>
      <c r="G45" s="4" t="s">
        <v>88</v>
      </c>
      <c r="H45" s="14">
        <v>80000</v>
      </c>
      <c r="I45" s="14">
        <v>80000</v>
      </c>
      <c r="J45" s="14">
        <v>0</v>
      </c>
      <c r="K45" s="14">
        <v>0</v>
      </c>
      <c r="L45" s="14">
        <v>0</v>
      </c>
      <c r="M45" s="14">
        <v>0</v>
      </c>
      <c r="N45" s="2" t="s">
        <v>113</v>
      </c>
      <c r="O45" s="2" t="s">
        <v>109</v>
      </c>
      <c r="P45" s="2" t="s">
        <v>51</v>
      </c>
      <c r="Q45" s="7">
        <f t="shared" si="0"/>
        <v>46173</v>
      </c>
    </row>
    <row r="46" spans="1:17" x14ac:dyDescent="0.25">
      <c r="A46" s="2">
        <f t="shared" si="1"/>
        <v>2026</v>
      </c>
      <c r="B46" s="7">
        <f>B8</f>
        <v>46143</v>
      </c>
      <c r="C46" s="7">
        <f>C8</f>
        <v>46173</v>
      </c>
      <c r="D46">
        <v>3100</v>
      </c>
      <c r="E46">
        <v>3180</v>
      </c>
      <c r="F46" s="16">
        <v>3181</v>
      </c>
      <c r="G46" s="4" t="s">
        <v>89</v>
      </c>
      <c r="H46" s="14">
        <v>1000</v>
      </c>
      <c r="I46" s="14">
        <v>1000</v>
      </c>
      <c r="J46" s="14">
        <v>0</v>
      </c>
      <c r="K46" s="14">
        <v>0</v>
      </c>
      <c r="L46" s="14">
        <v>0</v>
      </c>
      <c r="M46" s="14">
        <v>0</v>
      </c>
      <c r="N46" s="2" t="s">
        <v>108</v>
      </c>
      <c r="O46" s="2" t="s">
        <v>109</v>
      </c>
      <c r="P46" s="2" t="s">
        <v>51</v>
      </c>
      <c r="Q46" s="7">
        <f t="shared" si="0"/>
        <v>46173</v>
      </c>
    </row>
    <row r="47" spans="1:17" x14ac:dyDescent="0.25">
      <c r="A47" s="2">
        <f t="shared" si="1"/>
        <v>2026</v>
      </c>
      <c r="B47" s="7">
        <f>B8</f>
        <v>46143</v>
      </c>
      <c r="C47" s="7">
        <f>C8</f>
        <v>46173</v>
      </c>
      <c r="D47">
        <v>3200</v>
      </c>
      <c r="E47">
        <v>3230</v>
      </c>
      <c r="F47" s="16">
        <v>3231</v>
      </c>
      <c r="G47" s="4" t="s">
        <v>90</v>
      </c>
      <c r="H47" s="14">
        <v>55000</v>
      </c>
      <c r="I47" s="14">
        <v>55000</v>
      </c>
      <c r="J47" s="14">
        <v>0</v>
      </c>
      <c r="K47" s="14">
        <v>0</v>
      </c>
      <c r="L47" s="14">
        <v>0</v>
      </c>
      <c r="M47" s="14">
        <v>0</v>
      </c>
      <c r="N47" s="2" t="s">
        <v>113</v>
      </c>
      <c r="O47" s="2" t="s">
        <v>109</v>
      </c>
      <c r="P47" s="2" t="s">
        <v>51</v>
      </c>
      <c r="Q47" s="7">
        <f t="shared" si="0"/>
        <v>46173</v>
      </c>
    </row>
    <row r="48" spans="1:17" x14ac:dyDescent="0.25">
      <c r="A48" s="2">
        <f t="shared" si="1"/>
        <v>2026</v>
      </c>
      <c r="B48" s="7">
        <f>B8</f>
        <v>46143</v>
      </c>
      <c r="C48" s="7">
        <f>C8</f>
        <v>46173</v>
      </c>
      <c r="D48">
        <v>3400</v>
      </c>
      <c r="E48">
        <v>3410</v>
      </c>
      <c r="F48" s="16">
        <v>3411</v>
      </c>
      <c r="G48" s="4" t="s">
        <v>91</v>
      </c>
      <c r="H48" s="14">
        <v>15000</v>
      </c>
      <c r="I48" s="14">
        <v>15000</v>
      </c>
      <c r="J48" s="14">
        <v>1503.36</v>
      </c>
      <c r="K48" s="14">
        <v>1503.36</v>
      </c>
      <c r="L48" s="14">
        <v>1503.36</v>
      </c>
      <c r="M48" s="14">
        <v>1503.36</v>
      </c>
      <c r="N48" s="2" t="s">
        <v>108</v>
      </c>
      <c r="O48" s="2" t="s">
        <v>109</v>
      </c>
      <c r="P48" s="2" t="s">
        <v>51</v>
      </c>
      <c r="Q48" s="7">
        <f t="shared" si="0"/>
        <v>46173</v>
      </c>
    </row>
    <row r="49" spans="1:17" x14ac:dyDescent="0.25">
      <c r="A49" s="2">
        <f t="shared" si="1"/>
        <v>2026</v>
      </c>
      <c r="B49" s="7">
        <f>B8</f>
        <v>46143</v>
      </c>
      <c r="C49" s="7">
        <f>C8</f>
        <v>46173</v>
      </c>
      <c r="D49">
        <v>3400</v>
      </c>
      <c r="E49">
        <v>3450</v>
      </c>
      <c r="F49" s="16">
        <v>3451</v>
      </c>
      <c r="G49" s="4" t="s">
        <v>92</v>
      </c>
      <c r="H49" s="14">
        <v>15000</v>
      </c>
      <c r="I49" s="14">
        <v>15000</v>
      </c>
      <c r="J49" s="14">
        <v>0</v>
      </c>
      <c r="K49" s="14">
        <v>0</v>
      </c>
      <c r="L49" s="14">
        <v>0</v>
      </c>
      <c r="M49" s="14">
        <v>0</v>
      </c>
      <c r="N49" s="2" t="s">
        <v>113</v>
      </c>
      <c r="O49" s="2" t="s">
        <v>109</v>
      </c>
      <c r="P49" s="2" t="s">
        <v>51</v>
      </c>
      <c r="Q49" s="7">
        <f t="shared" si="0"/>
        <v>46173</v>
      </c>
    </row>
    <row r="50" spans="1:17" x14ac:dyDescent="0.25">
      <c r="A50" s="2">
        <f>A48</f>
        <v>2026</v>
      </c>
      <c r="B50" s="7">
        <f>B8</f>
        <v>46143</v>
      </c>
      <c r="C50" s="7">
        <f>C8</f>
        <v>46173</v>
      </c>
      <c r="D50">
        <v>3500</v>
      </c>
      <c r="E50">
        <v>3510</v>
      </c>
      <c r="F50" s="16">
        <v>3511</v>
      </c>
      <c r="G50" s="4" t="s">
        <v>93</v>
      </c>
      <c r="H50" s="14">
        <v>80000</v>
      </c>
      <c r="I50" s="14">
        <f>H50-30000</f>
        <v>50000</v>
      </c>
      <c r="J50" s="14">
        <v>0</v>
      </c>
      <c r="K50" s="14">
        <v>0</v>
      </c>
      <c r="L50" s="14">
        <v>0</v>
      </c>
      <c r="M50" s="14">
        <v>0</v>
      </c>
      <c r="N50" s="2" t="s">
        <v>113</v>
      </c>
      <c r="O50" s="2" t="s">
        <v>109</v>
      </c>
      <c r="P50" s="2" t="s">
        <v>51</v>
      </c>
      <c r="Q50" s="7">
        <f t="shared" si="0"/>
        <v>46173</v>
      </c>
    </row>
    <row r="51" spans="1:17" x14ac:dyDescent="0.25">
      <c r="A51" s="2">
        <f>A49</f>
        <v>2026</v>
      </c>
      <c r="B51" s="7">
        <f>B8</f>
        <v>46143</v>
      </c>
      <c r="C51" s="7">
        <f>C8</f>
        <v>46173</v>
      </c>
      <c r="D51">
        <v>3500</v>
      </c>
      <c r="E51">
        <v>3520</v>
      </c>
      <c r="F51" s="16">
        <v>3521</v>
      </c>
      <c r="G51" s="4" t="s">
        <v>94</v>
      </c>
      <c r="H51" s="14">
        <v>50000</v>
      </c>
      <c r="I51" s="14">
        <v>50000</v>
      </c>
      <c r="J51" s="14">
        <v>4835</v>
      </c>
      <c r="K51" s="14">
        <v>4835</v>
      </c>
      <c r="L51" s="14">
        <v>4835</v>
      </c>
      <c r="M51" s="14">
        <v>4835</v>
      </c>
      <c r="N51" s="2" t="s">
        <v>113</v>
      </c>
      <c r="O51" s="2" t="s">
        <v>109</v>
      </c>
      <c r="P51" s="2" t="s">
        <v>51</v>
      </c>
      <c r="Q51" s="7">
        <f t="shared" si="0"/>
        <v>46173</v>
      </c>
    </row>
    <row r="52" spans="1:17" x14ac:dyDescent="0.25">
      <c r="A52" s="2">
        <f>A50</f>
        <v>2026</v>
      </c>
      <c r="B52" s="7">
        <f>B8</f>
        <v>46143</v>
      </c>
      <c r="C52" s="7">
        <f>C8</f>
        <v>46173</v>
      </c>
      <c r="D52">
        <v>3500</v>
      </c>
      <c r="E52">
        <v>3530</v>
      </c>
      <c r="F52" s="16">
        <v>3531</v>
      </c>
      <c r="G52" s="4" t="s">
        <v>95</v>
      </c>
      <c r="H52" s="14">
        <v>60000</v>
      </c>
      <c r="I52" s="14">
        <v>60000</v>
      </c>
      <c r="J52" s="14">
        <v>17790.48</v>
      </c>
      <c r="K52" s="14">
        <v>17790.48</v>
      </c>
      <c r="L52" s="14">
        <v>17790.48</v>
      </c>
      <c r="M52" s="14">
        <v>17790.48</v>
      </c>
      <c r="N52" s="2" t="s">
        <v>113</v>
      </c>
      <c r="O52" s="2" t="s">
        <v>109</v>
      </c>
      <c r="P52" s="2" t="s">
        <v>51</v>
      </c>
      <c r="Q52" s="7">
        <f t="shared" si="0"/>
        <v>46173</v>
      </c>
    </row>
    <row r="53" spans="1:17" x14ac:dyDescent="0.25">
      <c r="A53" s="2">
        <f>A51</f>
        <v>2026</v>
      </c>
      <c r="B53" s="7">
        <f>B8</f>
        <v>46143</v>
      </c>
      <c r="C53" s="7">
        <f>C8</f>
        <v>46173</v>
      </c>
      <c r="D53">
        <v>3500</v>
      </c>
      <c r="E53">
        <v>3540</v>
      </c>
      <c r="F53" s="16">
        <v>3541</v>
      </c>
      <c r="G53" s="4" t="s">
        <v>96</v>
      </c>
      <c r="H53" s="14">
        <v>5000</v>
      </c>
      <c r="I53" s="14">
        <v>5000</v>
      </c>
      <c r="J53" s="14">
        <v>4960</v>
      </c>
      <c r="K53" s="14">
        <v>4960</v>
      </c>
      <c r="L53" s="14">
        <v>4960</v>
      </c>
      <c r="M53" s="14">
        <v>4960</v>
      </c>
      <c r="N53" s="17" t="s">
        <v>113</v>
      </c>
      <c r="O53" s="17" t="s">
        <v>109</v>
      </c>
      <c r="P53" s="17" t="s">
        <v>51</v>
      </c>
      <c r="Q53" s="7">
        <f>Q52</f>
        <v>46173</v>
      </c>
    </row>
    <row r="54" spans="1:17" x14ac:dyDescent="0.25">
      <c r="A54" s="2">
        <f>A51</f>
        <v>2026</v>
      </c>
      <c r="B54" s="7">
        <f>B8</f>
        <v>46143</v>
      </c>
      <c r="C54" s="7">
        <f>C8</f>
        <v>46173</v>
      </c>
      <c r="D54">
        <v>3500</v>
      </c>
      <c r="E54">
        <v>3550</v>
      </c>
      <c r="F54" s="16">
        <v>3551</v>
      </c>
      <c r="G54" s="4" t="s">
        <v>97</v>
      </c>
      <c r="H54" s="14">
        <v>120000</v>
      </c>
      <c r="I54" s="14">
        <v>120000</v>
      </c>
      <c r="J54" s="14">
        <v>50145.48</v>
      </c>
      <c r="K54" s="14">
        <v>50145.48</v>
      </c>
      <c r="L54" s="14">
        <v>32526.82</v>
      </c>
      <c r="M54" s="14">
        <v>32526.82</v>
      </c>
      <c r="N54" s="17" t="s">
        <v>113</v>
      </c>
      <c r="O54" s="17" t="s">
        <v>109</v>
      </c>
      <c r="P54" s="17" t="s">
        <v>51</v>
      </c>
      <c r="Q54" s="7">
        <f>Q53</f>
        <v>46173</v>
      </c>
    </row>
    <row r="55" spans="1:17" x14ac:dyDescent="0.25">
      <c r="A55" s="2">
        <f t="shared" ref="A55:A64" si="2">A51</f>
        <v>2026</v>
      </c>
      <c r="B55" s="7">
        <f>B8</f>
        <v>46143</v>
      </c>
      <c r="C55" s="7">
        <f>C8</f>
        <v>46173</v>
      </c>
      <c r="D55">
        <v>3500</v>
      </c>
      <c r="E55">
        <v>3590</v>
      </c>
      <c r="F55" s="16">
        <v>3591</v>
      </c>
      <c r="G55" s="4" t="s">
        <v>98</v>
      </c>
      <c r="H55" s="14">
        <v>15000</v>
      </c>
      <c r="I55" s="14">
        <v>15000</v>
      </c>
      <c r="J55" s="14">
        <v>0</v>
      </c>
      <c r="K55" s="14">
        <v>0</v>
      </c>
      <c r="L55" s="14">
        <v>0</v>
      </c>
      <c r="M55" s="14">
        <v>0</v>
      </c>
      <c r="N55" s="2" t="s">
        <v>108</v>
      </c>
      <c r="O55" s="2" t="s">
        <v>109</v>
      </c>
      <c r="P55" s="2" t="s">
        <v>51</v>
      </c>
      <c r="Q55" s="7">
        <f t="shared" si="0"/>
        <v>46173</v>
      </c>
    </row>
    <row r="56" spans="1:17" x14ac:dyDescent="0.25">
      <c r="A56" s="2">
        <f t="shared" si="2"/>
        <v>2026</v>
      </c>
      <c r="B56" s="7">
        <f>B8</f>
        <v>46143</v>
      </c>
      <c r="C56" s="7">
        <f>C8</f>
        <v>46173</v>
      </c>
      <c r="D56">
        <v>3600</v>
      </c>
      <c r="E56">
        <v>3610</v>
      </c>
      <c r="F56" s="16">
        <v>3611</v>
      </c>
      <c r="G56" s="4" t="s">
        <v>99</v>
      </c>
      <c r="H56" s="14">
        <v>15000</v>
      </c>
      <c r="I56" s="14">
        <v>15000</v>
      </c>
      <c r="J56" s="14">
        <v>0</v>
      </c>
      <c r="K56" s="14">
        <v>0</v>
      </c>
      <c r="L56" s="14">
        <v>0</v>
      </c>
      <c r="M56" s="14">
        <v>0</v>
      </c>
      <c r="N56" s="2" t="s">
        <v>108</v>
      </c>
      <c r="O56" s="2" t="s">
        <v>109</v>
      </c>
      <c r="P56" s="2" t="s">
        <v>51</v>
      </c>
      <c r="Q56" s="7">
        <f t="shared" si="0"/>
        <v>46173</v>
      </c>
    </row>
    <row r="57" spans="1:17" x14ac:dyDescent="0.25">
      <c r="A57" s="2">
        <f t="shared" si="2"/>
        <v>2026</v>
      </c>
      <c r="B57" s="7">
        <f>B8</f>
        <v>46143</v>
      </c>
      <c r="C57" s="7">
        <f>C8</f>
        <v>46173</v>
      </c>
      <c r="D57">
        <v>3600</v>
      </c>
      <c r="E57">
        <v>3610</v>
      </c>
      <c r="F57" s="16">
        <v>3613</v>
      </c>
      <c r="G57" s="4" t="s">
        <v>100</v>
      </c>
      <c r="H57" s="14">
        <v>10000</v>
      </c>
      <c r="I57" s="14">
        <v>10000</v>
      </c>
      <c r="J57" s="14">
        <v>0</v>
      </c>
      <c r="K57" s="14">
        <v>0</v>
      </c>
      <c r="L57" s="14">
        <v>0</v>
      </c>
      <c r="M57" s="14">
        <v>0</v>
      </c>
      <c r="N57" s="2" t="s">
        <v>108</v>
      </c>
      <c r="O57" s="2" t="s">
        <v>109</v>
      </c>
      <c r="P57" s="2" t="s">
        <v>51</v>
      </c>
      <c r="Q57" s="7">
        <f t="shared" si="0"/>
        <v>46173</v>
      </c>
    </row>
    <row r="58" spans="1:17" x14ac:dyDescent="0.25">
      <c r="A58" s="2">
        <f t="shared" si="2"/>
        <v>2026</v>
      </c>
      <c r="B58" s="7">
        <f>B8</f>
        <v>46143</v>
      </c>
      <c r="C58" s="7">
        <f>C8</f>
        <v>46173</v>
      </c>
      <c r="D58">
        <v>3600</v>
      </c>
      <c r="E58">
        <v>3660</v>
      </c>
      <c r="F58" s="16">
        <v>3661</v>
      </c>
      <c r="G58" s="4" t="s">
        <v>101</v>
      </c>
      <c r="H58" s="14">
        <v>5000</v>
      </c>
      <c r="I58" s="14">
        <v>5000</v>
      </c>
      <c r="J58" s="14">
        <v>0</v>
      </c>
      <c r="K58" s="14">
        <v>0</v>
      </c>
      <c r="L58" s="14">
        <v>0</v>
      </c>
      <c r="M58" s="14">
        <v>0</v>
      </c>
      <c r="N58" s="2" t="s">
        <v>108</v>
      </c>
      <c r="O58" s="2" t="s">
        <v>109</v>
      </c>
      <c r="P58" s="2" t="s">
        <v>51</v>
      </c>
      <c r="Q58" s="7">
        <f t="shared" si="0"/>
        <v>46173</v>
      </c>
    </row>
    <row r="59" spans="1:17" x14ac:dyDescent="0.25">
      <c r="A59" s="2">
        <f t="shared" si="2"/>
        <v>2026</v>
      </c>
      <c r="B59" s="7">
        <f>B8</f>
        <v>46143</v>
      </c>
      <c r="C59" s="7">
        <f>C8</f>
        <v>46173</v>
      </c>
      <c r="D59">
        <v>3700</v>
      </c>
      <c r="E59">
        <v>3750</v>
      </c>
      <c r="F59" s="16">
        <v>3751</v>
      </c>
      <c r="G59" s="4" t="s">
        <v>102</v>
      </c>
      <c r="H59" s="14">
        <v>150000</v>
      </c>
      <c r="I59" s="14">
        <v>150000</v>
      </c>
      <c r="J59" s="14">
        <v>16009.8</v>
      </c>
      <c r="K59" s="14">
        <v>16009.8</v>
      </c>
      <c r="L59" s="14">
        <v>15000</v>
      </c>
      <c r="M59" s="14">
        <v>15000</v>
      </c>
      <c r="N59" s="2" t="s">
        <v>113</v>
      </c>
      <c r="O59" s="2" t="s">
        <v>109</v>
      </c>
      <c r="P59" s="2" t="s">
        <v>51</v>
      </c>
      <c r="Q59" s="7">
        <f t="shared" si="0"/>
        <v>46173</v>
      </c>
    </row>
    <row r="60" spans="1:17" x14ac:dyDescent="0.25">
      <c r="A60" s="2">
        <f t="shared" si="2"/>
        <v>2026</v>
      </c>
      <c r="B60" s="7">
        <f>B8</f>
        <v>46143</v>
      </c>
      <c r="C60" s="7">
        <f>C8</f>
        <v>46173</v>
      </c>
      <c r="D60">
        <v>3800</v>
      </c>
      <c r="E60">
        <v>3810</v>
      </c>
      <c r="F60" s="16">
        <v>3811</v>
      </c>
      <c r="G60" s="4" t="s">
        <v>103</v>
      </c>
      <c r="H60" s="14">
        <v>30000</v>
      </c>
      <c r="I60" s="14">
        <v>30000</v>
      </c>
      <c r="J60" s="14">
        <v>0</v>
      </c>
      <c r="K60" s="14">
        <v>0</v>
      </c>
      <c r="L60" s="14">
        <v>0</v>
      </c>
      <c r="M60" s="14">
        <v>0</v>
      </c>
      <c r="N60" s="2" t="s">
        <v>108</v>
      </c>
      <c r="O60" s="2" t="s">
        <v>109</v>
      </c>
      <c r="P60" s="2" t="s">
        <v>51</v>
      </c>
      <c r="Q60" s="7">
        <f t="shared" si="0"/>
        <v>46173</v>
      </c>
    </row>
    <row r="61" spans="1:17" x14ac:dyDescent="0.25">
      <c r="A61" s="2">
        <f t="shared" si="2"/>
        <v>2026</v>
      </c>
      <c r="B61" s="7">
        <f>B8</f>
        <v>46143</v>
      </c>
      <c r="C61" s="7">
        <f>C8</f>
        <v>46173</v>
      </c>
      <c r="D61">
        <v>3800</v>
      </c>
      <c r="E61">
        <v>3820</v>
      </c>
      <c r="F61" s="16">
        <v>3821</v>
      </c>
      <c r="G61" s="4" t="s">
        <v>104</v>
      </c>
      <c r="H61" s="14">
        <v>450000</v>
      </c>
      <c r="I61" s="14">
        <f>H61-150000</f>
        <v>300000</v>
      </c>
      <c r="J61" s="14">
        <v>43902.55</v>
      </c>
      <c r="K61" s="14">
        <v>43902.55</v>
      </c>
      <c r="L61" s="14">
        <v>39000</v>
      </c>
      <c r="M61" s="14">
        <v>39000</v>
      </c>
      <c r="N61" s="2" t="s">
        <v>113</v>
      </c>
      <c r="O61" s="2" t="s">
        <v>109</v>
      </c>
      <c r="P61" s="2" t="s">
        <v>51</v>
      </c>
      <c r="Q61" s="7">
        <f t="shared" si="0"/>
        <v>46173</v>
      </c>
    </row>
    <row r="62" spans="1:17" x14ac:dyDescent="0.25">
      <c r="A62" s="2">
        <f t="shared" si="2"/>
        <v>2026</v>
      </c>
      <c r="B62" s="7">
        <f>B8</f>
        <v>46143</v>
      </c>
      <c r="C62" s="7">
        <f>C8</f>
        <v>46173</v>
      </c>
      <c r="D62">
        <v>3900</v>
      </c>
      <c r="E62">
        <v>3920</v>
      </c>
      <c r="F62" s="16">
        <v>3925</v>
      </c>
      <c r="G62" s="4" t="s">
        <v>111</v>
      </c>
      <c r="H62" s="14">
        <v>5000</v>
      </c>
      <c r="I62" s="14">
        <v>5000</v>
      </c>
      <c r="J62" s="14">
        <v>0</v>
      </c>
      <c r="K62" s="14">
        <v>0</v>
      </c>
      <c r="L62" s="14">
        <v>0</v>
      </c>
      <c r="M62" s="14">
        <v>0</v>
      </c>
      <c r="N62" s="2" t="s">
        <v>108</v>
      </c>
      <c r="O62" s="2" t="s">
        <v>109</v>
      </c>
      <c r="P62" s="2" t="s">
        <v>51</v>
      </c>
      <c r="Q62" s="7">
        <f t="shared" si="0"/>
        <v>46173</v>
      </c>
    </row>
    <row r="63" spans="1:17" x14ac:dyDescent="0.25">
      <c r="A63" s="2">
        <f t="shared" si="2"/>
        <v>2026</v>
      </c>
      <c r="B63" s="7">
        <f>B8</f>
        <v>46143</v>
      </c>
      <c r="C63" s="7">
        <f>C8</f>
        <v>46173</v>
      </c>
      <c r="D63">
        <v>3900</v>
      </c>
      <c r="E63">
        <v>3950</v>
      </c>
      <c r="F63" s="16">
        <v>3951</v>
      </c>
      <c r="G63" s="4" t="s">
        <v>105</v>
      </c>
      <c r="H63" s="14">
        <v>2000</v>
      </c>
      <c r="I63" s="14">
        <v>2000</v>
      </c>
      <c r="J63" s="14">
        <v>0</v>
      </c>
      <c r="K63" s="14">
        <v>0</v>
      </c>
      <c r="L63" s="14">
        <v>0</v>
      </c>
      <c r="M63" s="14">
        <v>0</v>
      </c>
      <c r="N63" s="2" t="s">
        <v>108</v>
      </c>
      <c r="O63" s="2" t="s">
        <v>109</v>
      </c>
      <c r="P63" s="2" t="s">
        <v>51</v>
      </c>
      <c r="Q63" s="7">
        <f t="shared" si="0"/>
        <v>46173</v>
      </c>
    </row>
    <row r="64" spans="1:17" x14ac:dyDescent="0.25">
      <c r="A64" s="2">
        <f t="shared" si="2"/>
        <v>2026</v>
      </c>
      <c r="B64" s="7">
        <f>B8</f>
        <v>46143</v>
      </c>
      <c r="C64" s="7">
        <f>C8</f>
        <v>46173</v>
      </c>
      <c r="D64">
        <v>4400</v>
      </c>
      <c r="E64">
        <v>4410</v>
      </c>
      <c r="F64" s="16">
        <v>4411</v>
      </c>
      <c r="G64" s="4" t="s">
        <v>106</v>
      </c>
      <c r="H64" s="14">
        <v>1450000</v>
      </c>
      <c r="I64" s="14">
        <f>H64-150000</f>
        <v>1300000</v>
      </c>
      <c r="J64" s="14">
        <v>251728.65</v>
      </c>
      <c r="K64" s="14">
        <v>251728.65</v>
      </c>
      <c r="L64" s="14">
        <v>213387.29</v>
      </c>
      <c r="M64" s="14">
        <v>213387.29</v>
      </c>
      <c r="N64" s="2" t="s">
        <v>113</v>
      </c>
      <c r="O64" s="2" t="s">
        <v>109</v>
      </c>
      <c r="P64" s="2" t="s">
        <v>51</v>
      </c>
      <c r="Q64" s="7">
        <f t="shared" si="0"/>
        <v>46173</v>
      </c>
    </row>
    <row r="65" spans="1:17" s="17" customFormat="1" x14ac:dyDescent="0.25">
      <c r="B65" s="7"/>
      <c r="C65" s="7"/>
      <c r="E65" s="17">
        <v>4430</v>
      </c>
      <c r="F65" s="17">
        <v>4431</v>
      </c>
      <c r="G65" s="4"/>
      <c r="H65" s="14">
        <v>50000</v>
      </c>
      <c r="I65" s="14">
        <f>H65-20000</f>
        <v>30000</v>
      </c>
      <c r="J65" s="14">
        <v>0</v>
      </c>
      <c r="K65" s="14">
        <v>0</v>
      </c>
      <c r="L65" s="14">
        <v>0</v>
      </c>
      <c r="M65" s="14">
        <v>0</v>
      </c>
      <c r="N65" s="17" t="s">
        <v>108</v>
      </c>
      <c r="O65" s="17" t="s">
        <v>109</v>
      </c>
      <c r="P65" s="17" t="s">
        <v>51</v>
      </c>
      <c r="Q65" s="7">
        <f t="shared" si="0"/>
        <v>46173</v>
      </c>
    </row>
    <row r="66" spans="1:17" s="9" customFormat="1" x14ac:dyDescent="0.25">
      <c r="A66" s="9">
        <v>2026</v>
      </c>
      <c r="B66" s="7">
        <f>B8</f>
        <v>46143</v>
      </c>
      <c r="C66" s="7">
        <f>C8</f>
        <v>46173</v>
      </c>
      <c r="D66" s="9">
        <v>5000</v>
      </c>
      <c r="E66" s="9">
        <v>5100</v>
      </c>
      <c r="F66" s="16">
        <v>5111</v>
      </c>
      <c r="G66" s="4" t="s">
        <v>112</v>
      </c>
      <c r="H66" s="5">
        <v>15000</v>
      </c>
      <c r="I66" s="14">
        <v>15000</v>
      </c>
      <c r="J66" s="14">
        <v>0</v>
      </c>
      <c r="K66" s="14">
        <v>0</v>
      </c>
      <c r="L66" s="14">
        <v>0</v>
      </c>
      <c r="M66" s="14">
        <v>0</v>
      </c>
      <c r="N66" s="9" t="s">
        <v>108</v>
      </c>
      <c r="O66" s="11" t="s">
        <v>109</v>
      </c>
      <c r="P66" s="11" t="s">
        <v>51</v>
      </c>
      <c r="Q66" s="7">
        <f>Q64</f>
        <v>46173</v>
      </c>
    </row>
    <row r="67" spans="1:17" s="9" customFormat="1" x14ac:dyDescent="0.25">
      <c r="A67" s="9">
        <f>A66</f>
        <v>2026</v>
      </c>
      <c r="B67" s="7">
        <f>B8</f>
        <v>46143</v>
      </c>
      <c r="C67" s="7">
        <f>C8</f>
        <v>46173</v>
      </c>
      <c r="D67" s="9">
        <v>5000</v>
      </c>
      <c r="E67" s="9">
        <v>5100</v>
      </c>
      <c r="F67" s="16">
        <v>5151</v>
      </c>
      <c r="G67" s="4" t="s">
        <v>115</v>
      </c>
      <c r="H67" s="5">
        <v>40000</v>
      </c>
      <c r="I67" s="14">
        <v>40000</v>
      </c>
      <c r="J67" s="14">
        <v>0</v>
      </c>
      <c r="K67" s="14">
        <v>0</v>
      </c>
      <c r="L67" s="14">
        <v>0</v>
      </c>
      <c r="M67" s="14">
        <v>0</v>
      </c>
      <c r="N67" s="9" t="s">
        <v>113</v>
      </c>
      <c r="O67" s="11" t="s">
        <v>109</v>
      </c>
      <c r="P67" s="11" t="s">
        <v>51</v>
      </c>
      <c r="Q67" s="7">
        <f t="shared" si="0"/>
        <v>46173</v>
      </c>
    </row>
    <row r="68" spans="1:17" x14ac:dyDescent="0.25">
      <c r="A68" s="2">
        <f>A64</f>
        <v>2026</v>
      </c>
      <c r="B68" s="7">
        <f>B8</f>
        <v>46143</v>
      </c>
      <c r="C68" s="7">
        <f>C8</f>
        <v>46173</v>
      </c>
      <c r="D68">
        <v>5100</v>
      </c>
      <c r="E68">
        <v>5110</v>
      </c>
      <c r="F68" s="16">
        <v>5191</v>
      </c>
      <c r="G68" s="4" t="s">
        <v>114</v>
      </c>
      <c r="H68" s="5">
        <v>5000</v>
      </c>
      <c r="I68" s="14">
        <v>5000</v>
      </c>
      <c r="J68" s="14">
        <v>0</v>
      </c>
      <c r="K68" s="14">
        <v>0</v>
      </c>
      <c r="L68" s="14">
        <v>0</v>
      </c>
      <c r="M68" s="14">
        <v>0</v>
      </c>
      <c r="N68" s="2" t="s">
        <v>108</v>
      </c>
      <c r="O68" s="2" t="s">
        <v>109</v>
      </c>
      <c r="P68" s="2" t="s">
        <v>51</v>
      </c>
      <c r="Q68" s="7">
        <f t="shared" si="0"/>
        <v>46173</v>
      </c>
    </row>
    <row r="69" spans="1:17" x14ac:dyDescent="0.25">
      <c r="A69" s="2">
        <f>A67</f>
        <v>2026</v>
      </c>
      <c r="B69" s="7">
        <f>B8</f>
        <v>46143</v>
      </c>
      <c r="C69" s="7">
        <f>C8</f>
        <v>46173</v>
      </c>
      <c r="D69">
        <v>9000</v>
      </c>
      <c r="E69">
        <v>9100</v>
      </c>
      <c r="F69" s="16">
        <v>9911</v>
      </c>
      <c r="G69" s="4" t="s">
        <v>107</v>
      </c>
      <c r="H69" s="5">
        <v>150000</v>
      </c>
      <c r="I69" s="14">
        <f>H69+500000</f>
        <v>650000</v>
      </c>
      <c r="J69" s="14">
        <v>51224.98</v>
      </c>
      <c r="K69" s="14">
        <v>51224.98</v>
      </c>
      <c r="L69" s="14">
        <v>51224.98</v>
      </c>
      <c r="M69" s="14">
        <v>51224.98</v>
      </c>
      <c r="N69" s="2" t="s">
        <v>108</v>
      </c>
      <c r="O69" s="2" t="s">
        <v>109</v>
      </c>
      <c r="P69" s="2" t="s">
        <v>51</v>
      </c>
      <c r="Q69" s="7">
        <f t="shared" si="0"/>
        <v>46173</v>
      </c>
    </row>
    <row r="70" spans="1:17" x14ac:dyDescent="0.25">
      <c r="A70" s="2"/>
      <c r="B70" s="7"/>
      <c r="C70" s="7"/>
      <c r="G70" s="4"/>
      <c r="H70" s="5"/>
      <c r="I70" s="5"/>
      <c r="J70" s="5"/>
      <c r="K70" s="5"/>
      <c r="L70" s="5"/>
      <c r="M70" s="5"/>
      <c r="N70" s="6" t="s">
        <v>113</v>
      </c>
      <c r="O70" s="6" t="s">
        <v>109</v>
      </c>
      <c r="P70" s="6" t="s">
        <v>51</v>
      </c>
      <c r="Q70" s="7">
        <f>Q69</f>
        <v>46173</v>
      </c>
    </row>
    <row r="71" spans="1:17" x14ac:dyDescent="0.25">
      <c r="B71" s="7"/>
      <c r="C71" s="7"/>
      <c r="G71" s="4"/>
      <c r="H71" s="5"/>
      <c r="I71" s="5"/>
      <c r="J71" s="5"/>
      <c r="K71" s="5"/>
      <c r="L71" s="5"/>
      <c r="M71" s="5"/>
      <c r="N71" s="6" t="s">
        <v>108</v>
      </c>
      <c r="O71" s="6" t="s">
        <v>109</v>
      </c>
      <c r="P71" s="6" t="s">
        <v>51</v>
      </c>
      <c r="Q71" s="7">
        <f>Q70</f>
        <v>46173</v>
      </c>
    </row>
    <row r="72" spans="1:17" x14ac:dyDescent="0.25">
      <c r="B72" s="7"/>
      <c r="C72" s="7"/>
    </row>
    <row r="73" spans="1:17" x14ac:dyDescent="0.25">
      <c r="B73" s="7"/>
      <c r="C73" s="7"/>
    </row>
    <row r="74" spans="1:17" x14ac:dyDescent="0.25">
      <c r="B74" s="7"/>
      <c r="C74" s="7"/>
      <c r="H74" s="10">
        <f>SUM(H8:H73)</f>
        <v>9227851.5700000003</v>
      </c>
      <c r="I74" s="10">
        <f>SUM(I8:I73)</f>
        <v>4867078.45</v>
      </c>
      <c r="J74" s="10">
        <f t="shared" ref="J74:M74" si="3">SUM(J8:J73)</f>
        <v>1275786.22</v>
      </c>
      <c r="K74" s="10">
        <f t="shared" si="3"/>
        <v>1275786.22</v>
      </c>
      <c r="L74" s="10">
        <f t="shared" si="3"/>
        <v>1181898.3599999999</v>
      </c>
      <c r="M74" s="10">
        <f t="shared" si="3"/>
        <v>1181898.3599999999</v>
      </c>
    </row>
    <row r="75" spans="1:17" x14ac:dyDescent="0.25">
      <c r="B75" s="7"/>
      <c r="C75" s="7"/>
    </row>
    <row r="76" spans="1:17" x14ac:dyDescent="0.25">
      <c r="B76" s="7"/>
      <c r="C76" s="7"/>
    </row>
    <row r="77" spans="1:17" x14ac:dyDescent="0.25">
      <c r="B77" s="7"/>
      <c r="C77" s="7"/>
    </row>
    <row r="78" spans="1:17" x14ac:dyDescent="0.25">
      <c r="B78" s="7"/>
      <c r="H78" s="8"/>
    </row>
    <row r="79" spans="1:17" x14ac:dyDescent="0.25">
      <c r="B79" s="7"/>
    </row>
    <row r="80" spans="1:17" x14ac:dyDescent="0.25">
      <c r="B80" s="7"/>
    </row>
    <row r="81" spans="2:2" x14ac:dyDescent="0.25">
      <c r="B81" s="7"/>
    </row>
  </sheetData>
  <mergeCells count="7">
    <mergeCell ref="A6:R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2024-03-21T18:09:11Z</dcterms:created>
  <dcterms:modified xsi:type="dcterms:W3CDTF">2026-06-08T19:39:52Z</dcterms:modified>
</cp:coreProperties>
</file>